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20" windowHeight="9110"/>
  </bookViews>
  <sheets>
    <sheet name="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xlnm._FilterDatabase" localSheetId="0" hidden="1">CE!$E$1:$E$983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CE!$A$1:$F$488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CE!$1:$2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6" i="1"/>
  <c r="E477"/>
  <c r="E474"/>
  <c r="E471"/>
  <c r="E470"/>
  <c r="E469"/>
  <c r="E461"/>
  <c r="E460"/>
  <c r="E459"/>
  <c r="E447"/>
  <c r="E440"/>
  <c r="E439"/>
  <c r="E438"/>
  <c r="E436"/>
  <c r="E430"/>
  <c r="E429"/>
  <c r="E428"/>
  <c r="E426"/>
  <c r="E418"/>
  <c r="E416"/>
  <c r="E415"/>
  <c r="E414"/>
  <c r="E412"/>
  <c r="E404"/>
  <c r="E402"/>
  <c r="E401"/>
  <c r="E397"/>
  <c r="E395"/>
  <c r="E389"/>
  <c r="E388"/>
  <c r="E385"/>
  <c r="E384"/>
  <c r="E380"/>
  <c r="E377"/>
  <c r="E368"/>
  <c r="E364"/>
  <c r="E291"/>
  <c r="E290"/>
  <c r="E286"/>
  <c r="E285"/>
  <c r="E281"/>
  <c r="E280"/>
  <c r="E259"/>
  <c r="E258"/>
  <c r="E252"/>
  <c r="E251"/>
  <c r="E250"/>
  <c r="E243"/>
  <c r="E234"/>
  <c r="E231"/>
  <c r="E229"/>
  <c r="E223"/>
  <c r="E222"/>
  <c r="E221"/>
  <c r="E220"/>
  <c r="E218" s="1"/>
  <c r="E219"/>
  <c r="E212"/>
  <c r="E211"/>
  <c r="E210"/>
  <c r="E209"/>
  <c r="E208"/>
  <c r="E206"/>
  <c r="E205"/>
  <c r="E204"/>
  <c r="E203"/>
  <c r="E202"/>
  <c r="E201"/>
  <c r="E199"/>
  <c r="E198"/>
  <c r="E197"/>
  <c r="E196"/>
  <c r="E195"/>
  <c r="E193"/>
  <c r="E192"/>
  <c r="E191"/>
  <c r="E190"/>
  <c r="E189"/>
  <c r="E187"/>
  <c r="E186"/>
  <c r="E185"/>
  <c r="E183"/>
  <c r="E182"/>
  <c r="E181"/>
  <c r="E180"/>
  <c r="E178"/>
  <c r="E177"/>
  <c r="E176"/>
  <c r="E175"/>
  <c r="E173"/>
  <c r="E172"/>
  <c r="E171"/>
  <c r="E170"/>
  <c r="E169"/>
  <c r="E167"/>
  <c r="E166"/>
  <c r="E165"/>
  <c r="E164"/>
  <c r="E163"/>
  <c r="E161"/>
  <c r="E160"/>
  <c r="E159"/>
  <c r="E158"/>
  <c r="E156"/>
  <c r="E155"/>
  <c r="E154"/>
  <c r="E152"/>
  <c r="E151"/>
  <c r="E150"/>
  <c r="E149"/>
  <c r="E148"/>
  <c r="E147"/>
  <c r="E132"/>
  <c r="E114"/>
  <c r="E100"/>
  <c r="E95"/>
  <c r="E94"/>
  <c r="E93"/>
  <c r="E90"/>
  <c r="E89"/>
  <c r="E86"/>
  <c r="E85"/>
  <c r="E73"/>
  <c r="E68"/>
  <c r="E67"/>
  <c r="E66"/>
  <c r="E65"/>
  <c r="E61"/>
  <c r="E59"/>
  <c r="E58"/>
  <c r="E55"/>
  <c r="E54"/>
  <c r="E53"/>
  <c r="E51"/>
  <c r="E44"/>
  <c r="E43"/>
  <c r="E42"/>
  <c r="E40"/>
  <c r="E34"/>
  <c r="E33"/>
  <c r="E32"/>
  <c r="E25"/>
  <c r="E23"/>
  <c r="E22"/>
  <c r="E20"/>
  <c r="E19"/>
  <c r="E16"/>
  <c r="E12"/>
  <c r="E11"/>
  <c r="E64" l="1"/>
  <c r="E92"/>
  <c r="E249"/>
  <c r="E146"/>
  <c r="E153"/>
  <c r="E162"/>
  <c r="E168"/>
  <c r="E174"/>
  <c r="E179"/>
  <c r="E188"/>
  <c r="E184" s="1"/>
  <c r="E194"/>
  <c r="E200"/>
  <c r="E207"/>
  <c r="E417"/>
  <c r="E145" l="1"/>
  <c r="E157"/>
  <c r="E88" l="1"/>
  <c r="E87" l="1"/>
  <c r="E375"/>
  <c r="E378"/>
  <c r="E293"/>
  <c r="E481"/>
  <c r="E29"/>
  <c r="E50"/>
  <c r="E311"/>
  <c r="E240"/>
  <c r="E267"/>
  <c r="E79"/>
  <c r="E119"/>
  <c r="E273"/>
  <c r="E247"/>
  <c r="E82"/>
  <c r="E268"/>
  <c r="E45"/>
  <c r="E62"/>
  <c r="E215"/>
  <c r="E266"/>
  <c r="E10"/>
  <c r="E387"/>
  <c r="E383"/>
  <c r="E393"/>
  <c r="E390"/>
  <c r="E63"/>
  <c r="E74"/>
  <c r="E104"/>
  <c r="E107"/>
  <c r="E123"/>
  <c r="E128"/>
  <c r="E131"/>
  <c r="E134"/>
  <c r="E141"/>
  <c r="E235"/>
  <c r="E262"/>
  <c r="E324"/>
  <c r="E217"/>
  <c r="E98"/>
  <c r="E81"/>
  <c r="E52"/>
  <c r="E28"/>
  <c r="E15"/>
  <c r="E6"/>
  <c r="E241"/>
  <c r="E112"/>
  <c r="E99"/>
  <c r="E84"/>
  <c r="E31"/>
  <c r="E26"/>
  <c r="E13"/>
  <c r="E7"/>
  <c r="E376"/>
  <c r="E391"/>
  <c r="E392"/>
  <c r="E39"/>
  <c r="E41"/>
  <c r="E57"/>
  <c r="E38"/>
  <c r="E56"/>
  <c r="E76"/>
  <c r="E75"/>
  <c r="E102"/>
  <c r="E77"/>
  <c r="E106"/>
  <c r="E105"/>
  <c r="E111"/>
  <c r="E103"/>
  <c r="E379"/>
  <c r="E120"/>
  <c r="E124"/>
  <c r="E127"/>
  <c r="E130"/>
  <c r="E129"/>
  <c r="E133"/>
  <c r="E142"/>
  <c r="E216"/>
  <c r="E238"/>
  <c r="E255"/>
  <c r="E296"/>
  <c r="E299"/>
  <c r="E356"/>
  <c r="E465"/>
  <c r="E233"/>
  <c r="E237"/>
  <c r="E236"/>
  <c r="E256"/>
  <c r="E265"/>
  <c r="E263"/>
  <c r="E269"/>
  <c r="E276"/>
  <c r="E289"/>
  <c r="E298"/>
  <c r="E297"/>
  <c r="E301"/>
  <c r="E365"/>
  <c r="E431"/>
  <c r="E310"/>
  <c r="E302"/>
  <c r="E405"/>
  <c r="E437"/>
  <c r="E448"/>
  <c r="E484"/>
  <c r="E473"/>
  <c r="E422"/>
  <c r="E451"/>
  <c r="E407"/>
  <c r="E467"/>
  <c r="E443"/>
  <c r="E398"/>
  <c r="E482"/>
  <c r="E485"/>
  <c r="E463"/>
  <c r="E454"/>
  <c r="E442"/>
  <c r="E434"/>
  <c r="E427"/>
  <c r="E420"/>
  <c r="E409"/>
  <c r="E403"/>
  <c r="E369"/>
  <c r="E399"/>
  <c r="E408"/>
  <c r="E424"/>
  <c r="E445"/>
  <c r="E452"/>
  <c r="E457"/>
  <c r="E462"/>
  <c r="E468"/>
  <c r="E480"/>
  <c r="E140" l="1"/>
  <c r="E367"/>
  <c r="E361"/>
  <c r="E400"/>
  <c r="E472"/>
  <c r="E396"/>
  <c r="E432"/>
  <c r="E406"/>
  <c r="E483"/>
  <c r="E458"/>
  <c r="E366"/>
  <c r="E359"/>
  <c r="E349"/>
  <c r="E317"/>
  <c r="E316"/>
  <c r="E232"/>
  <c r="E347"/>
  <c r="E309"/>
  <c r="E214"/>
  <c r="E126"/>
  <c r="E110"/>
  <c r="E46"/>
  <c r="E37"/>
  <c r="E382"/>
  <c r="E30"/>
  <c r="E225"/>
  <c r="E322"/>
  <c r="E371"/>
  <c r="E5"/>
  <c r="E96"/>
  <c r="E97"/>
  <c r="E228"/>
  <c r="E248"/>
  <c r="E270"/>
  <c r="E24"/>
  <c r="E244"/>
  <c r="E264"/>
  <c r="E284"/>
  <c r="E60"/>
  <c r="E334"/>
  <c r="E340"/>
  <c r="E245"/>
  <c r="E326"/>
  <c r="E330"/>
  <c r="E344"/>
  <c r="E108"/>
  <c r="E136"/>
  <c r="E122"/>
  <c r="E283"/>
  <c r="E277"/>
  <c r="E118"/>
  <c r="E321"/>
  <c r="E352"/>
  <c r="E351"/>
  <c r="E342"/>
  <c r="E320"/>
  <c r="E411"/>
  <c r="E466"/>
  <c r="E441"/>
  <c r="E450"/>
  <c r="E353"/>
  <c r="E318"/>
  <c r="E456"/>
  <c r="E363"/>
  <c r="E358"/>
  <c r="E355"/>
  <c r="E304"/>
  <c r="E288"/>
  <c r="E278"/>
  <c r="E464"/>
  <c r="E300"/>
  <c r="E294"/>
  <c r="E257"/>
  <c r="E139"/>
  <c r="E137"/>
  <c r="E101"/>
  <c r="E69"/>
  <c r="E83"/>
  <c r="E14"/>
  <c r="E27"/>
  <c r="E80"/>
  <c r="E226"/>
  <c r="E227"/>
  <c r="E230"/>
  <c r="E246"/>
  <c r="E386"/>
  <c r="E9"/>
  <c r="E49"/>
  <c r="E274"/>
  <c r="E138"/>
  <c r="E71"/>
  <c r="E333"/>
  <c r="E335"/>
  <c r="E339"/>
  <c r="E271"/>
  <c r="E307"/>
  <c r="E329"/>
  <c r="E331"/>
  <c r="E338"/>
  <c r="E348"/>
  <c r="E254"/>
  <c r="E18"/>
  <c r="E287"/>
  <c r="E306"/>
  <c r="E372"/>
  <c r="E72"/>
  <c r="E47"/>
  <c r="E343"/>
  <c r="E325"/>
  <c r="E292"/>
  <c r="E479"/>
  <c r="E374"/>
  <c r="E305" l="1"/>
  <c r="E17"/>
  <c r="E337"/>
  <c r="E328"/>
  <c r="E70"/>
  <c r="E357"/>
  <c r="E319"/>
  <c r="E350"/>
  <c r="E121"/>
  <c r="E135"/>
  <c r="E21"/>
  <c r="E91"/>
  <c r="E381"/>
  <c r="E109"/>
  <c r="E213"/>
  <c r="E346"/>
  <c r="E435"/>
  <c r="E425"/>
  <c r="E478"/>
  <c r="E253"/>
  <c r="E332"/>
  <c r="E8"/>
  <c r="E48"/>
  <c r="E323"/>
  <c r="E354"/>
  <c r="E362"/>
  <c r="E455"/>
  <c r="E410"/>
  <c r="E341"/>
  <c r="E117"/>
  <c r="E282"/>
  <c r="E272"/>
  <c r="E242"/>
  <c r="E370"/>
  <c r="E224"/>
  <c r="E36"/>
  <c r="E125"/>
  <c r="E295"/>
  <c r="E308"/>
  <c r="E275"/>
  <c r="E315"/>
  <c r="E360"/>
  <c r="E4" l="1"/>
  <c r="E239"/>
  <c r="E433"/>
  <c r="E345"/>
  <c r="E303"/>
  <c r="E336"/>
  <c r="E373"/>
  <c r="E314"/>
  <c r="E261"/>
  <c r="E35"/>
  <c r="E116"/>
  <c r="E453"/>
  <c r="E279"/>
  <c r="E487"/>
  <c r="E423"/>
  <c r="E413"/>
  <c r="E144"/>
  <c r="E78"/>
  <c r="E327"/>
  <c r="E421" l="1"/>
  <c r="E313"/>
  <c r="E449"/>
  <c r="E115"/>
  <c r="E113"/>
  <c r="E260"/>
  <c r="E446" l="1"/>
  <c r="E143"/>
  <c r="E312"/>
  <c r="E419"/>
  <c r="E444" l="1"/>
  <c r="E475" s="1"/>
  <c r="E394"/>
  <c r="E476" l="1"/>
  <c r="E488" l="1"/>
</calcChain>
</file>

<file path=xl/sharedStrings.xml><?xml version="1.0" encoding="utf-8"?>
<sst xmlns="http://schemas.openxmlformats.org/spreadsheetml/2006/main" count="1546" uniqueCount="978">
  <si>
    <t>(migliaia di euro)</t>
  </si>
  <si>
    <t>Cons</t>
  </si>
  <si>
    <t>CODICE</t>
  </si>
  <si>
    <t>VOCE MODELLO CE</t>
  </si>
  <si>
    <t>IMPORTO</t>
  </si>
  <si>
    <t>SEGNO
(+/-)</t>
  </si>
  <si>
    <t>A)  Valore della produzione</t>
  </si>
  <si>
    <t>AA0010</t>
  </si>
  <si>
    <t>A.1)  Contributi in c/esercizio</t>
  </si>
  <si>
    <t>+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</si>
  <si>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</si>
  <si>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</si>
  <si>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</si>
  <si>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</si>
  <si>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</si>
  <si>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</si>
  <si>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</si>
  <si>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</si>
  <si>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</si>
  <si>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</si>
  <si>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</si>
  <si>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</si>
  <si>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</si>
  <si>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</si>
  <si>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</si>
  <si>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</si>
  <si>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</si>
  <si>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</si>
  <si>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</si>
  <si>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</si>
  <si>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</si>
  <si>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</si>
  <si>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</si>
  <si>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</si>
  <si>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</si>
  <si>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</si>
  <si>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altri soggetti pubblici (extra fondo) </t>
  </si>
  <si>
    <t>AA0150</t>
  </si>
  <si>
    <t>A.1.B.3.1)  Contributi da altri soggetti pubblici (extra fondo) vincolati</t>
  </si>
  <si>
    <t>AA0160</t>
  </si>
  <si>
    <t>A.1.B.3.2)  Contributi da altri soggetti pubblici (extra fondo) L. 210/92</t>
  </si>
  <si>
    <t>AA0170</t>
  </si>
  <si>
    <t>A.1.B.3.3)  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</si>
  <si>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</si>
  <si>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</si>
  <si>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</si>
  <si>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</si>
  <si>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</si>
  <si>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</si>
  <si>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</si>
  <si>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</si>
  <si>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</si>
  <si>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</si>
  <si>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</si>
  <si>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</si>
  <si>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</si>
  <si>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</si>
  <si>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</si>
  <si>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</si>
  <si>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</si>
  <si>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</si>
  <si>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</si>
  <si>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</si>
  <si>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vincolati di esercizi precedenti</t>
  </si>
  <si>
    <t>AA0280</t>
  </si>
  <si>
    <t>A.3.A)  Utilizzo fondi per quote inutilizzate contributi di esercizi precedenti da Regione o Prov. Aut. per quota F.S. regionale vincolato</t>
  </si>
  <si>
    <t>AA0290</t>
  </si>
  <si>
    <t>A.3.B) Utilizzo fondi per quote inutilizzate contributi di esercizi precedenti da soggetti pubblici (extra fondo) vincolati</t>
  </si>
  <si>
    <t>AA0300</t>
  </si>
  <si>
    <t>A.3.C)  Utilizzo fondi per quote inutilizzate contributi di esercizi precedenti per ricerca</t>
  </si>
  <si>
    <t>AA0310</t>
  </si>
  <si>
    <t>A.3.D)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</si>
  <si>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</si>
  <si>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</si>
  <si>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</si>
  <si>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</si>
  <si>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</si>
  <si>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</si>
  <si>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</si>
  <si>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r>
      <t>A.4.A.1.1</t>
    </r>
    <r>
      <rPr>
        <sz val="10"/>
        <rFont val="Tahoma"/>
        <family val="2"/>
      </rPr>
      <t>) Prestazioni di ricovero</t>
    </r>
  </si>
  <si>
    <t>AA0360</t>
  </si>
  <si>
    <t>A.4.A.1.2) Prestazioni di specialistica ambulatoriale</t>
  </si>
  <si>
    <t>AA0370</t>
  </si>
  <si>
    <t>A.4.A.1.3) Prestazioni di psichiatria residenziale e semiresidenziale</t>
  </si>
  <si>
    <t>AA0380</t>
  </si>
  <si>
    <t>A.4.A.1.4) Prestazioni di File F</t>
  </si>
  <si>
    <t>AA0390</t>
  </si>
  <si>
    <t>A.4.A.1.5) Prestazioni servizi MMG, PLS, Contin. assistenziale</t>
  </si>
  <si>
    <t>AA0400</t>
  </si>
  <si>
    <t>A.4.A.1.6) Prestazioni servizi farmaceutica convenzionata</t>
  </si>
  <si>
    <t>AA0410</t>
  </si>
  <si>
    <t>A.4.A.1.7) Prestazioni termali</t>
  </si>
  <si>
    <t>AA0420</t>
  </si>
  <si>
    <t>A.4.A.1.8) Prestazioni trasporto ambulanze ed elisoccorso</t>
  </si>
  <si>
    <t>AA0430</t>
  </si>
  <si>
    <t xml:space="preserve">A.4.A.1.9)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</si>
  <si>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</si>
  <si>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</si>
  <si>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</si>
  <si>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</si>
  <si>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</si>
  <si>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</si>
  <si>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</si>
  <si>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</si>
  <si>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</si>
  <si>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SS</t>
  </si>
  <si>
    <t>AA0480</t>
  </si>
  <si>
    <t>A.4.A.3.3) Prestazioni di psichiatria non soggetta a compensazione (resid. e semiresid.)</t>
  </si>
  <si>
    <t>AA0490</t>
  </si>
  <si>
    <t>A.4.A.3.4) Prestazioni di File F</t>
  </si>
  <si>
    <t>AA0500</t>
  </si>
  <si>
    <t>A.4.A.3.5) Prestazioni servizi MMG, PLS, Contin. assistenziale Extraregione</t>
  </si>
  <si>
    <t>AA0510</t>
  </si>
  <si>
    <t>A.4.A.3.6) Prestazioni servizi farmaceutica convenzionata Extraregione</t>
  </si>
  <si>
    <t>AA0520</t>
  </si>
  <si>
    <t>A.4.A.3.7) Prestazioni termali Extraregione</t>
  </si>
  <si>
    <t>AA0530</t>
  </si>
  <si>
    <t>A.4.A.3.8) Prestazioni trasporto ambulanze ed elisoccorso Extraregione</t>
  </si>
  <si>
    <t>AA0540</t>
  </si>
  <si>
    <t>A.4.A.3.9) Altre prestazioni sanitarie e sociosanitarie a rilevanza sanitaria Extraregione</t>
  </si>
  <si>
    <t>AA0550</t>
  </si>
  <si>
    <t>A.4.A.3.10) Ricavi per cessione di emocomponenti e cellule staminali Extraregione</t>
  </si>
  <si>
    <t>AA0560</t>
  </si>
  <si>
    <t>A.4.A.3.11) Ricavi per differenziale tariffe TUC</t>
  </si>
  <si>
    <t>AA0570</t>
  </si>
  <si>
    <t>A.4.A.3.12) Altre prestazioni sanitarie e sociosanitarie a rilevanza sanitaria non soggette a compensazione Extraregione</t>
  </si>
  <si>
    <t>AA0580</t>
  </si>
  <si>
    <t>A.4.A.3.12.A) Prestazioni di assistenza riabilitativa non soggette a compensazione Extraregione</t>
  </si>
  <si>
    <t>AA0590</t>
  </si>
  <si>
    <t>A.4.A.3.12.B) Altre prestazioni sanitarie e socio-sanitarie a rilevanza sanitaria non soggette a compensazione Extraregione</t>
  </si>
  <si>
    <t>AA0600</t>
  </si>
  <si>
    <t>A.4.A.3.13) Altre prestazioni sanitarie a rilevanza sanitaria - Mobilità attiva Internazionale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</si>
  <si>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</si>
  <si>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</si>
  <si>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</si>
  <si>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</si>
  <si>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</si>
  <si>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</si>
  <si>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</si>
  <si>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A.4.B.3)  Prestazioni di File F da priv. Extraregione in compensazione (mobilità attiva)</t>
  </si>
  <si>
    <t>AA0650</t>
  </si>
  <si>
    <t>A.4.B.4)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</si>
  <si>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</si>
  <si>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</si>
  <si>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</si>
  <si>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</si>
  <si>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</si>
  <si>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</si>
  <si>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</si>
  <si>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</si>
  <si>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</si>
  <si>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</si>
  <si>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</si>
  <si>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</si>
  <si>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</si>
  <si>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</si>
  <si>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</si>
  <si>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</si>
  <si>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</si>
  <si>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</si>
  <si>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</si>
  <si>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</si>
  <si>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</si>
  <si>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</si>
  <si>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</si>
  <si>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</si>
  <si>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</si>
  <si>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</si>
  <si>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</si>
  <si>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</si>
  <si>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</si>
  <si>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</si>
  <si>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</si>
  <si>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</si>
  <si>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</si>
  <si>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</si>
  <si>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</si>
  <si>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</si>
  <si>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</si>
  <si>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</si>
  <si>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</si>
  <si>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</si>
  <si>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</si>
  <si>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</si>
  <si>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</si>
  <si>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</si>
  <si>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</si>
  <si>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</si>
  <si>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</si>
  <si>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</si>
  <si>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</si>
  <si>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</si>
  <si>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</si>
  <si>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</si>
  <si>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</si>
  <si>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</si>
  <si>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AA0930</t>
  </si>
  <si>
    <t>A.5.E.2)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</si>
  <si>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</si>
  <si>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</si>
  <si>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</si>
  <si>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</si>
  <si>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</si>
  <si>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</si>
  <si>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</si>
  <si>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</si>
  <si>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</si>
  <si>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</si>
  <si>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</si>
  <si>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</si>
  <si>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</si>
  <si>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</si>
  <si>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</si>
  <si>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</si>
  <si>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</si>
  <si>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</si>
  <si>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</si>
  <si>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</si>
  <si>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</si>
  <si>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</si>
  <si>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</si>
  <si>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</si>
  <si>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</si>
  <si>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</si>
  <si>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</si>
  <si>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</si>
  <si>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</si>
  <si>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r>
      <t xml:space="preserve">A.9.B) </t>
    </r>
    <r>
      <rPr>
        <b/>
        <i/>
        <sz val="10"/>
        <rFont val="Tahoma"/>
        <family val="2"/>
      </rPr>
      <t>Fitti attivi ed altri proventi da attività immobiliari</t>
    </r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</si>
  <si>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</si>
  <si>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</si>
  <si>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</si>
  <si>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</si>
  <si>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</si>
  <si>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</si>
  <si>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</si>
  <si>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</si>
  <si>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</si>
  <si>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</si>
  <si>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</si>
  <si>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</si>
  <si>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 ed emoderivati di produzione regionale</t>
  </si>
  <si>
    <t>BA0050</t>
  </si>
  <si>
    <t>B.1.A.1.2) Medicinali senza AIC</t>
  </si>
  <si>
    <t>BA0060</t>
  </si>
  <si>
    <t>B.1.A.1.3) Emoderivati di produzione regionale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</si>
  <si>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</si>
  <si>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</si>
  <si>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</si>
  <si>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</si>
  <si>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</si>
  <si>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</si>
  <si>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</si>
  <si>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</si>
  <si>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</si>
  <si>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</si>
  <si>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</si>
  <si>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</si>
  <si>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</si>
  <si>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</si>
  <si>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</si>
  <si>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</si>
  <si>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</si>
  <si>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</si>
  <si>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</si>
  <si>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</si>
  <si>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</si>
  <si>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</si>
  <si>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</si>
  <si>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</si>
  <si>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</si>
  <si>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</si>
  <si>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</si>
  <si>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</si>
  <si>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</si>
  <si>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</si>
  <si>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</si>
  <si>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</si>
  <si>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</si>
  <si>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</si>
  <si>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</si>
  <si>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</si>
  <si>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</si>
  <si>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</si>
  <si>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</si>
  <si>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</si>
  <si>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</si>
  <si>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</si>
  <si>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</si>
  <si>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</si>
  <si>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</si>
  <si>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</si>
  <si>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</si>
  <si>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</si>
  <si>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</si>
  <si>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</si>
  <si>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</si>
  <si>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</si>
  <si>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</si>
  <si>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</si>
  <si>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</si>
  <si>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</si>
  <si>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</si>
  <si>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</si>
  <si>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</si>
  <si>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</si>
  <si>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</si>
  <si>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</si>
  <si>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</si>
  <si>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</si>
  <si>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</si>
  <si>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</si>
  <si>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</si>
  <si>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</si>
  <si>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</si>
  <si>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</si>
  <si>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</si>
  <si>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</si>
  <si>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</si>
  <si>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</si>
  <si>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</si>
  <si>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</si>
  <si>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BA0550</t>
  </si>
  <si>
    <t>B.2.A.3.2) - da pubblico (altri soggetti pubbl. della Regione)</t>
  </si>
  <si>
    <t>BA0560</t>
  </si>
  <si>
    <t>B.2.A.3.3) - da pubblico (Extraregione)</t>
  </si>
  <si>
    <t>BA0570</t>
  </si>
  <si>
    <t>B.2.A.3.4) - da privato - Medici SUMAI</t>
  </si>
  <si>
    <t>BA0580</t>
  </si>
  <si>
    <t>B.2.A.3.5) - da privato</t>
  </si>
  <si>
    <t>BA0590</t>
  </si>
  <si>
    <t>B.2.A.3.5.A) Servizi sanitari per assistenza specialistica da IRCCS privati e Policlinici privati</t>
  </si>
  <si>
    <t>BA0600</t>
  </si>
  <si>
    <t>B.2.A.3.5.B) Servizi sanitari per assistenza specialistica da Ospedali Classificati privati</t>
  </si>
  <si>
    <t>BA0610</t>
  </si>
  <si>
    <t>B.2.A.3.5.C) Servizi sanitari per assistenza specialistica da Case di Cura private</t>
  </si>
  <si>
    <t>BA0620</t>
  </si>
  <si>
    <t>B.2.A.3.5.D) Servizi sanitari per assistenza specialistica da altri privati</t>
  </si>
  <si>
    <t>BA0630</t>
  </si>
  <si>
    <t>B.2.A.3.6)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</si>
  <si>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</si>
  <si>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</si>
  <si>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</si>
  <si>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</si>
  <si>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</si>
  <si>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</si>
  <si>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</si>
  <si>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r>
      <t>B.2.A.4.3) - da pubblico (Extraregione) non soggetti</t>
    </r>
    <r>
      <rPr>
        <i/>
        <sz val="10"/>
        <rFont val="Tahoma"/>
        <family val="2"/>
      </rPr>
      <t xml:space="preserve"> a compensazione</t>
    </r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</si>
  <si>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</si>
  <si>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</si>
  <si>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</si>
  <si>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</si>
  <si>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</si>
  <si>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</si>
  <si>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</si>
  <si>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</si>
  <si>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</si>
  <si>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</si>
  <si>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</si>
  <si>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</si>
  <si>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</si>
  <si>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</si>
  <si>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</si>
  <si>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</si>
  <si>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</si>
  <si>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</si>
  <si>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</si>
  <si>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</si>
  <si>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</si>
  <si>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</si>
  <si>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</si>
  <si>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</si>
  <si>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</si>
  <si>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</si>
  <si>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</si>
  <si>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</si>
  <si>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</si>
  <si>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</si>
  <si>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</si>
  <si>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</si>
  <si>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</si>
  <si>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</si>
  <si>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</si>
  <si>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</si>
  <si>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</si>
  <si>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</si>
  <si>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</si>
  <si>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</si>
  <si>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</si>
  <si>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</si>
  <si>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</si>
  <si>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</si>
  <si>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</si>
  <si>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</si>
  <si>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</si>
  <si>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</si>
  <si>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</si>
  <si>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</si>
  <si>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</si>
  <si>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</si>
  <si>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</si>
  <si>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r>
      <t>B.2.A.8.4) - da privato (intraregionale</t>
    </r>
    <r>
      <rPr>
        <i/>
        <sz val="10"/>
        <rFont val="Tahoma"/>
        <family val="2"/>
      </rPr>
      <t>)</t>
    </r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</si>
  <si>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</si>
  <si>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</si>
  <si>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</si>
  <si>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</si>
  <si>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</si>
  <si>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</si>
  <si>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</si>
  <si>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</si>
  <si>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</si>
  <si>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</si>
  <si>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</si>
  <si>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r>
      <t>B.2.A.9.4) - da privato (intraregionale</t>
    </r>
    <r>
      <rPr>
        <i/>
        <sz val="10"/>
        <rFont val="Tahoma"/>
        <family val="2"/>
      </rPr>
      <t>)</t>
    </r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</si>
  <si>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</si>
  <si>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</si>
  <si>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</si>
  <si>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</si>
  <si>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</si>
  <si>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</si>
  <si>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</si>
  <si>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</si>
  <si>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</si>
  <si>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</si>
  <si>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</si>
  <si>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</si>
  <si>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</si>
  <si>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</si>
  <si>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</si>
  <si>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</si>
  <si>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</si>
  <si>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</si>
  <si>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</si>
  <si>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</si>
  <si>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</si>
  <si>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</si>
  <si>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</si>
  <si>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</si>
  <si>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</si>
  <si>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</si>
  <si>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</si>
  <si>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</si>
  <si>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</si>
  <si>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</si>
  <si>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BA1160</t>
  </si>
  <si>
    <t>B.2.A.12.2) - da pubblico (altri soggetti pubblici della Regione)</t>
  </si>
  <si>
    <t>BA1170</t>
  </si>
  <si>
    <t>B.2.A.12.3) - da pubblico (Extraregione) non soggette a compensazione</t>
  </si>
  <si>
    <t>BA1180</t>
  </si>
  <si>
    <r>
      <t>B.2.A.12.4) - da privato (intraregionale</t>
    </r>
    <r>
      <rPr>
        <i/>
        <sz val="10"/>
        <rFont val="Tahoma"/>
        <family val="2"/>
      </rPr>
      <t>)</t>
    </r>
  </si>
  <si>
    <t>BA1190</t>
  </si>
  <si>
    <t>B.2.A.12.5)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</si>
  <si>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</si>
  <si>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</si>
  <si>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</si>
  <si>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</si>
  <si>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</si>
  <si>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</si>
  <si>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</si>
  <si>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</si>
  <si>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</si>
  <si>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</si>
  <si>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</si>
  <si>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</si>
  <si>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</si>
  <si>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</si>
  <si>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</si>
  <si>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</si>
  <si>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</si>
  <si>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</si>
  <si>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</si>
  <si>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</si>
  <si>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</si>
  <si>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</si>
  <si>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</si>
  <si>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</si>
  <si>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</si>
  <si>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</si>
  <si>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</si>
  <si>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</si>
  <si>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</si>
  <si>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</si>
  <si>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</si>
  <si>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</si>
  <si>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</si>
  <si>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B.2.A.15.1) Consulenze sanitarie e sociosan. da Aziende sanitarie pubbliche della Regione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</si>
  <si>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</si>
  <si>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</si>
  <si>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</si>
  <si>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</si>
  <si>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</si>
  <si>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</si>
  <si>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</si>
  <si>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</si>
  <si>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</si>
  <si>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socios.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</si>
  <si>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</si>
  <si>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</si>
  <si>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</si>
  <si>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</si>
  <si>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</si>
  <si>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</si>
  <si>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</si>
  <si>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</si>
  <si>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</si>
  <si>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</si>
  <si>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</si>
  <si>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</si>
  <si>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</si>
  <si>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</si>
  <si>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</si>
  <si>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</si>
  <si>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</si>
  <si>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</si>
  <si>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</si>
  <si>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</si>
  <si>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</si>
  <si>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</si>
  <si>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</si>
  <si>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</si>
  <si>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</si>
  <si>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</si>
  <si>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BA1550</t>
  </si>
  <si>
    <t>B.2.A.17) 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</si>
  <si>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</si>
  <si>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</si>
  <si>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</si>
  <si>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</si>
  <si>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</si>
  <si>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</si>
  <si>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</si>
  <si>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</si>
  <si>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</si>
  <si>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</si>
  <si>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</si>
  <si>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</si>
  <si>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</si>
  <si>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</si>
  <si>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</si>
  <si>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</si>
  <si>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</si>
  <si>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</si>
  <si>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</si>
  <si>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</si>
  <si>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</si>
  <si>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</si>
  <si>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</si>
  <si>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</si>
  <si>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</si>
  <si>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</si>
  <si>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</si>
  <si>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</si>
  <si>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</si>
  <si>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</si>
  <si>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</si>
  <si>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</si>
  <si>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</si>
  <si>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</si>
  <si>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</si>
  <si>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</si>
  <si>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</si>
  <si>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</si>
  <si>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</si>
  <si>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</si>
  <si>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</si>
  <si>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</si>
  <si>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</si>
  <si>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</si>
  <si>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</si>
  <si>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</si>
  <si>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</si>
  <si>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</si>
  <si>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</si>
  <si>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</si>
  <si>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</si>
  <si>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</si>
  <si>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</si>
  <si>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</si>
  <si>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</si>
  <si>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</si>
  <si>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</si>
  <si>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</si>
  <si>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</si>
  <si>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</si>
  <si>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</si>
  <si>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</si>
  <si>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</si>
  <si>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</si>
  <si>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</si>
  <si>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</si>
  <si>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</si>
  <si>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</si>
  <si>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</si>
  <si>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</si>
  <si>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</si>
  <si>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</si>
  <si>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</si>
  <si>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</si>
  <si>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</si>
  <si>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</si>
  <si>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</si>
  <si>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</si>
  <si>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</si>
  <si>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</si>
  <si>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</si>
  <si>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</si>
  <si>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</si>
  <si>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</si>
  <si>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</si>
  <si>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</si>
  <si>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</si>
  <si>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</si>
  <si>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</si>
  <si>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</si>
  <si>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</si>
  <si>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</si>
  <si>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</si>
  <si>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</si>
  <si>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</si>
  <si>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</si>
  <si>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</si>
  <si>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</si>
  <si>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</si>
  <si>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</si>
  <si>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</si>
  <si>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</si>
  <si>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</si>
  <si>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B.4.D)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</si>
  <si>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</si>
  <si>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</si>
  <si>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</si>
  <si>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</si>
  <si>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</si>
  <si>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</si>
  <si>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</si>
  <si>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</si>
  <si>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</si>
  <si>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</si>
  <si>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</si>
  <si>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</si>
  <si>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</si>
  <si>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</si>
  <si>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</si>
  <si>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</si>
  <si>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</si>
  <si>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</si>
  <si>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</si>
  <si>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</si>
  <si>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</si>
  <si>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</si>
  <si>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</si>
  <si>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</si>
  <si>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</si>
  <si>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</si>
  <si>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</si>
  <si>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</si>
  <si>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</si>
  <si>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</si>
  <si>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</si>
  <si>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</si>
  <si>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</si>
  <si>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</si>
  <si>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</si>
  <si>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</si>
  <si>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</si>
  <si>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</si>
  <si>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</si>
  <si>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</si>
  <si>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</si>
  <si>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</si>
  <si>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</si>
  <si>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</si>
  <si>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</si>
  <si>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</si>
  <si>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</si>
  <si>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</si>
  <si>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</si>
  <si>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</si>
  <si>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</si>
  <si>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</si>
  <si>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</si>
  <si>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</si>
  <si>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</si>
  <si>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</si>
  <si>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</si>
  <si>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</si>
  <si>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</si>
  <si>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</si>
  <si>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</si>
  <si>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</si>
  <si>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</si>
  <si>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</si>
  <si>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</si>
  <si>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</si>
  <si>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</si>
  <si>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</si>
  <si>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</si>
  <si>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</si>
  <si>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</si>
  <si>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</si>
  <si>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</si>
  <si>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</si>
  <si>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</si>
  <si>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</si>
  <si>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</si>
  <si>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</si>
  <si>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</si>
  <si>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</si>
  <si>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</si>
  <si>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</si>
  <si>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</si>
  <si>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</si>
  <si>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</si>
  <si>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</si>
  <si>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</si>
  <si>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</si>
  <si>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</si>
  <si>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</si>
  <si>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</si>
  <si>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</si>
  <si>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</si>
  <si>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</si>
  <si>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</si>
  <si>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</si>
  <si>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</si>
  <si>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</si>
  <si>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</si>
  <si>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</si>
  <si>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</si>
  <si>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</si>
  <si>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</si>
  <si>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B.12) Ammortamento dei fabbricati</t>
  </si>
  <si>
    <t>BA2600</t>
  </si>
  <si>
    <t>B.12.A) Ammortamenti fabbricati non strumentali (disponibili)</t>
  </si>
  <si>
    <t>BA2610</t>
  </si>
  <si>
    <t>B.12.B) Ammortamenti fabbricati strumentali (indisponibili)</t>
  </si>
  <si>
    <t>BA2620</t>
  </si>
  <si>
    <t>B.13) Ammortamenti delle altre immobilizzazioni materiali</t>
  </si>
  <si>
    <t>BA2630</t>
  </si>
  <si>
    <t>B.14) Svalutazione delle immobilizzazioni e dei crediti</t>
  </si>
  <si>
    <t>BA2640</t>
  </si>
  <si>
    <t>B.14.A) Svalutazione delle immobilizzazioni immateriali e materiali</t>
  </si>
  <si>
    <t>BA2650</t>
  </si>
  <si>
    <t>B.14.B) Svalutazione dei crediti</t>
  </si>
  <si>
    <t>BA2660</t>
  </si>
  <si>
    <t>B.15) Variazione delle rimanenze</t>
  </si>
  <si>
    <t>+/-</t>
  </si>
  <si>
    <t>BA2670</t>
  </si>
  <si>
    <t>B.15.A) Variazione rimanenze sanitarie</t>
  </si>
  <si>
    <t>BA2680</t>
  </si>
  <si>
    <t>B.15.B) Variazione rimanenze non sanitarie</t>
  </si>
  <si>
    <t>BA2690</t>
  </si>
  <si>
    <t>B.16) Accantonamenti dell’esercizio</t>
  </si>
  <si>
    <t>BA2700</t>
  </si>
  <si>
    <t>B.16.A) Accantonamenti per rischi</t>
  </si>
  <si>
    <t>BA2710</t>
  </si>
  <si>
    <t>B.16.A.1)  Accantonamenti per cause civili ed oneri processuali</t>
  </si>
  <si>
    <t>BA2720</t>
  </si>
  <si>
    <t>B.16.A.2)  Accantonamenti per contenzioso personale dipendente</t>
  </si>
  <si>
    <t>BA2730</t>
  </si>
  <si>
    <t>B.16.A.3)  Accantonamenti per rischi connessi all'acquisto di prestazioni sanitarie da privato</t>
  </si>
  <si>
    <t>BA2740</t>
  </si>
  <si>
    <t>B.16.A.4)  Accantonamenti per copertura diretta dei rischi (autoassicurazione)</t>
  </si>
  <si>
    <t>BA2750</t>
  </si>
  <si>
    <t>B.16.A.5)  Altri accantonamenti per rischi</t>
  </si>
  <si>
    <t>BA2760</t>
  </si>
  <si>
    <t>B.16.B) Accantonamenti per premio di operosità (SUMAI)</t>
  </si>
  <si>
    <t>BA2770</t>
  </si>
  <si>
    <t>B.16.C) Accantonamenti per quote inutilizzate di contributi vincolati</t>
  </si>
  <si>
    <t>BA2780</t>
  </si>
  <si>
    <t>B.16.C.1)  Accantonamenti per quote inutilizzate contributi da Regione e Prov. Aut. per quota F.S. vincolato</t>
  </si>
  <si>
    <t>BA2790</t>
  </si>
  <si>
    <t>B.16.C.2)  Accantonamenti per quote inutilizzate contributi da soggetti pubblici (extra fondo) vincolati</t>
  </si>
  <si>
    <t>BA2800</t>
  </si>
  <si>
    <t>B.16.C.3)  Accantonamenti per quote inutilizzate contributi da soggetti pubblici per ricerca</t>
  </si>
  <si>
    <t>BA2810</t>
  </si>
  <si>
    <t>B.16.C.4)  Accantonamenti per quote inutilizzate contributi vincolati da privati</t>
  </si>
  <si>
    <t>BA2820</t>
  </si>
  <si>
    <t>B.16.D) Altri accantonamenti</t>
  </si>
  <si>
    <t>BA2830</t>
  </si>
  <si>
    <t>B.16.D.1)  Accantonamenti per interessi di mora</t>
  </si>
  <si>
    <t>BA2840</t>
  </si>
  <si>
    <t>B.16.D.2)  Acc. Rinnovi convenzioni MMG/PLS/MCA</t>
  </si>
  <si>
    <t>BA2850</t>
  </si>
  <si>
    <t>B.16.D.3)  Acc. Rinnovi convenzioni Medici Sumai</t>
  </si>
  <si>
    <t>BA2860</t>
  </si>
  <si>
    <t>B.16.D.4)  Acc. Rinnovi contratt.: dirigenza medica</t>
  </si>
  <si>
    <t>BA2870</t>
  </si>
  <si>
    <t>B.16.D.5)  Acc. Rinnovi contratt.: dirigenza non medica</t>
  </si>
  <si>
    <t>BA2880</t>
  </si>
  <si>
    <t>B.16.D.6)  Acc. Rinnovi contratt.: comparto</t>
  </si>
  <si>
    <t>BA2890</t>
  </si>
  <si>
    <t>B.16.D.7)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</si>
  <si>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</si>
  <si>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</si>
  <si>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</si>
  <si>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</si>
  <si>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</si>
  <si>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</si>
  <si>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</si>
  <si>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</si>
  <si>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</si>
  <si>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</si>
  <si>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</si>
  <si>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</si>
  <si>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</si>
  <si>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</si>
  <si>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</si>
  <si>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</si>
  <si>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</si>
  <si>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</si>
  <si>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</si>
  <si>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</si>
  <si>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</si>
  <si>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</si>
  <si>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</si>
  <si>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</si>
  <si>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</si>
  <si>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</si>
  <si>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</si>
  <si>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</si>
  <si>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</si>
  <si>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</si>
  <si>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</si>
  <si>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</si>
  <si>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</si>
  <si>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</si>
  <si>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</si>
  <si>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</si>
  <si>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</si>
  <si>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</si>
  <si>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</si>
  <si>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</si>
  <si>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</si>
  <si>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</si>
  <si>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</si>
  <si>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</si>
  <si>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</si>
  <si>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</si>
  <si>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</si>
  <si>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</si>
  <si>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</si>
  <si>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</si>
  <si>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</si>
  <si>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</si>
  <si>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</si>
  <si>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</si>
  <si>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</si>
  <si>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</si>
  <si>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</si>
  <si>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</si>
  <si>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 xml:space="preserve">E.1.B.2.1) Sopravvenienze attive v/Aziende sanitarie pubbliche della Regione </t>
  </si>
  <si>
    <t>EA0070</t>
  </si>
  <si>
    <t>E.1.B.2.2) Sopravvenienze attive v/terzi</t>
  </si>
  <si>
    <t>EA0080</t>
  </si>
  <si>
    <t>E.1.B.2.2.A) Sopravvenienze attive v/terzi relative alla mobilità extraregionale</t>
  </si>
  <si>
    <t>EA0090</t>
  </si>
  <si>
    <t>E.1.B.2.2.B) Sopravvenienze attive v/terzi relative al personale</t>
  </si>
  <si>
    <t>EA0100</t>
  </si>
  <si>
    <t>E.1.B.2.2.C) Sopravvenienze attive v/terzi relative alle convenzioni con medici di base</t>
  </si>
  <si>
    <t>EA0110</t>
  </si>
  <si>
    <t>E.1.B.2.2.D) Sopravvenienze attive v/terzi relative alle convenzioni per la specialistica</t>
  </si>
  <si>
    <t>EA0120</t>
  </si>
  <si>
    <t>E.1.B.2.2.E) Sopravvenienze attive v/terzi relative all'acquisto prestaz. sanitarie da operatori accreditati</t>
  </si>
  <si>
    <t>EA0130</t>
  </si>
  <si>
    <t>E.1.B.2.2.F) Sopravvenienze attive v/terzi relative all'acquisto di beni e servizi</t>
  </si>
  <si>
    <t>EA0140</t>
  </si>
  <si>
    <t>E.1.B.2.2.G)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</si>
  <si>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</si>
  <si>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</si>
  <si>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</si>
  <si>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</si>
  <si>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</si>
  <si>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</si>
  <si>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</si>
  <si>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</si>
  <si>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</si>
  <si>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</si>
  <si>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</si>
  <si>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</si>
  <si>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</si>
  <si>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</si>
  <si>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</si>
  <si>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</si>
  <si>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</si>
  <si>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</si>
  <si>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</si>
  <si>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</si>
  <si>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</si>
  <si>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</si>
  <si>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</si>
  <si>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</si>
  <si>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</si>
  <si>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</si>
  <si>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</si>
  <si>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</si>
  <si>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</si>
  <si>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</si>
  <si>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</si>
  <si>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</si>
  <si>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</si>
  <si>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</si>
  <si>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</si>
  <si>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</si>
  <si>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</si>
  <si>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</si>
  <si>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</si>
  <si>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</si>
  <si>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</si>
  <si>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</si>
  <si>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</si>
  <si>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</si>
  <si>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</si>
  <si>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</si>
  <si>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</si>
  <si>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</si>
  <si>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</si>
  <si>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</si>
  <si>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</si>
  <si>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</si>
  <si>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</si>
  <si>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</si>
  <si>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</si>
  <si>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</si>
  <si>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</si>
  <si>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</si>
  <si>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</si>
  <si>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</si>
  <si>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</si>
  <si>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</si>
  <si>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</si>
  <si>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</si>
  <si>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EA0470</t>
  </si>
  <si>
    <t>E.2.B.4.1) Insussistenze passive v/Aziende sanitarie pubbliche della Regione</t>
  </si>
  <si>
    <t>EA0480</t>
  </si>
  <si>
    <t>E.2.B.4.2) Insussistenze passive v/terzi</t>
  </si>
  <si>
    <t>EA0490</t>
  </si>
  <si>
    <t>E.2.B.4.2.A) Insussistenze passive v/terzi relative alla mobilità extraregionale</t>
  </si>
  <si>
    <t>EA0500</t>
  </si>
  <si>
    <t>E.2.B.4.2.B) Insussistenze passive v/terzi relative al personale</t>
  </si>
  <si>
    <t>EA0510</t>
  </si>
  <si>
    <t>E.2.B.4.2.C) Insussistenze passive v/terzi relative alle convenzioni con medici di base</t>
  </si>
  <si>
    <t>EA0520</t>
  </si>
  <si>
    <t>E.2.B.4.2.D) Insussistenze passive v/terzi relative alle convenzioni per la specialistica</t>
  </si>
  <si>
    <t>EA0530</t>
  </si>
  <si>
    <t>E.2.B.4.2.E) Insussistenze passive v/terzi relative all'acquisto prestaz. sanitarie da operatori accreditati</t>
  </si>
  <si>
    <t>EA0540</t>
  </si>
  <si>
    <t>E.2.B.4.2.F) Insussistenze passive v/terzi relative all'acquisto di beni e servizi</t>
  </si>
  <si>
    <t>EA0550</t>
  </si>
  <si>
    <t>E.2.B.4.2.G)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</si>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</sst>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0.0"/>
    <numFmt numFmtId="165" formatCode="#,##0_ ;\-#,##0\ "/>
    <numFmt numFmtId="166" formatCode="_ * #,##0_ ;_ * \-#,##0_ ;_ * &quot;-&quot;_ ;_ @_ "/>
    <numFmt numFmtId="167" formatCode="_ * #,##0.00_ ;_ * \-#,##0.00_ ;_ * &quot;-&quot;??_ ;_ @_ "/>
    <numFmt numFmtId="168" formatCode="_ * #,##0_ ;_ * \-#,##0_ ;_ * &quot;-&quot;??_ ;_ @_ "/>
  </numFmts>
  <fonts count="20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ahoma"/>
      <family val="2"/>
    </font>
    <font>
      <sz val="10"/>
      <color indexed="9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0"/>
      <name val="MS Sans Serif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color indexed="10"/>
      <name val="Tahoma"/>
      <family val="2"/>
    </font>
    <font>
      <b/>
      <i/>
      <u/>
      <sz val="10"/>
      <name val="Tahoma"/>
      <family val="2"/>
    </font>
    <font>
      <sz val="12"/>
      <color indexed="9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right" vertical="center"/>
    </xf>
    <xf numFmtId="0" fontId="2" fillId="2" borderId="1" xfId="1" quotePrefix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5" fillId="0" borderId="2" xfId="2" applyFont="1" applyFill="1" applyBorder="1" applyAlignment="1" applyProtection="1">
      <alignment horizontal="center" vertical="center"/>
    </xf>
    <xf numFmtId="0" fontId="5" fillId="2" borderId="3" xfId="2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horizontal="center" vertical="center" wrapText="1"/>
    </xf>
    <xf numFmtId="165" fontId="5" fillId="2" borderId="3" xfId="2" applyNumberFormat="1" applyFont="1" applyFill="1" applyBorder="1" applyAlignment="1" applyProtection="1">
      <alignment horizontal="right" vertical="center" wrapText="1"/>
    </xf>
    <xf numFmtId="4" fontId="5" fillId="2" borderId="3" xfId="3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0" fontId="7" fillId="0" borderId="2" xfId="2" applyFont="1" applyFill="1" applyBorder="1" applyAlignment="1" applyProtection="1">
      <alignment horizontal="center" vertical="center"/>
    </xf>
    <xf numFmtId="0" fontId="5" fillId="0" borderId="5" xfId="2" applyFont="1" applyFill="1" applyBorder="1" applyAlignment="1" applyProtection="1">
      <alignment vertical="center"/>
    </xf>
    <xf numFmtId="0" fontId="8" fillId="0" borderId="5" xfId="2" applyFont="1" applyFill="1" applyBorder="1" applyAlignment="1" applyProtection="1">
      <alignment vertical="center" wrapText="1"/>
    </xf>
    <xf numFmtId="165" fontId="8" fillId="0" borderId="5" xfId="2" applyNumberFormat="1" applyFont="1" applyFill="1" applyBorder="1" applyAlignment="1" applyProtection="1">
      <alignment horizontal="right" vertical="center" wrapText="1"/>
    </xf>
    <xf numFmtId="168" fontId="9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>
      <alignment vertical="center"/>
    </xf>
    <xf numFmtId="0" fontId="2" fillId="0" borderId="6" xfId="2" applyFont="1" applyFill="1" applyBorder="1" applyAlignment="1" applyProtection="1">
      <alignment horizontal="center" vertical="center"/>
    </xf>
    <xf numFmtId="0" fontId="5" fillId="0" borderId="7" xfId="2" applyFont="1" applyFill="1" applyBorder="1" applyAlignment="1" applyProtection="1">
      <alignment vertical="center" wrapText="1"/>
    </xf>
    <xf numFmtId="165" fontId="10" fillId="2" borderId="8" xfId="5" quotePrefix="1" applyNumberFormat="1" applyFont="1" applyFill="1" applyBorder="1" applyAlignment="1" applyProtection="1">
      <alignment horizontal="right" vertical="center"/>
      <protection locked="0"/>
    </xf>
    <xf numFmtId="168" fontId="5" fillId="0" borderId="6" xfId="4" applyNumberFormat="1" applyFont="1" applyFill="1" applyBorder="1" applyAlignment="1" applyProtection="1">
      <alignment vertical="center" wrapText="1"/>
    </xf>
    <xf numFmtId="0" fontId="8" fillId="0" borderId="0" xfId="1" applyFont="1" applyFill="1" applyAlignment="1">
      <alignment vertical="center"/>
    </xf>
    <xf numFmtId="0" fontId="11" fillId="0" borderId="6" xfId="2" applyFont="1" applyFill="1" applyBorder="1" applyAlignment="1" applyProtection="1">
      <alignment horizontal="center" vertical="center"/>
    </xf>
    <xf numFmtId="0" fontId="12" fillId="0" borderId="7" xfId="2" applyFont="1" applyFill="1" applyBorder="1" applyAlignment="1" applyProtection="1">
      <alignment vertical="center" wrapText="1"/>
    </xf>
    <xf numFmtId="165" fontId="12" fillId="0" borderId="7" xfId="2" applyNumberFormat="1" applyFont="1" applyFill="1" applyBorder="1" applyAlignment="1" applyProtection="1">
      <alignment horizontal="right" vertical="center" wrapText="1"/>
    </xf>
    <xf numFmtId="168" fontId="12" fillId="0" borderId="6" xfId="4" applyNumberFormat="1" applyFont="1" applyFill="1" applyBorder="1" applyAlignment="1" applyProtection="1">
      <alignment vertical="center" wrapText="1"/>
    </xf>
    <xf numFmtId="0" fontId="13" fillId="0" borderId="0" xfId="1" applyFont="1" applyFill="1" applyAlignment="1">
      <alignment vertical="center"/>
    </xf>
    <xf numFmtId="0" fontId="11" fillId="0" borderId="7" xfId="2" applyFont="1" applyFill="1" applyBorder="1" applyAlignment="1" applyProtection="1">
      <alignment vertical="center" wrapText="1"/>
    </xf>
    <xf numFmtId="165" fontId="11" fillId="0" borderId="7" xfId="2" applyNumberFormat="1" applyFont="1" applyFill="1" applyBorder="1" applyAlignment="1" applyProtection="1">
      <alignment horizontal="right" vertical="center" wrapText="1"/>
    </xf>
    <xf numFmtId="168" fontId="11" fillId="0" borderId="6" xfId="4" applyNumberFormat="1" applyFont="1" applyFill="1" applyBorder="1" applyAlignment="1" applyProtection="1">
      <alignment vertical="center" wrapText="1"/>
    </xf>
    <xf numFmtId="0" fontId="6" fillId="0" borderId="0" xfId="1" applyFont="1" applyFill="1" applyAlignment="1">
      <alignment vertical="center"/>
    </xf>
    <xf numFmtId="0" fontId="2" fillId="0" borderId="7" xfId="2" applyFont="1" applyFill="1" applyBorder="1" applyAlignment="1" applyProtection="1">
      <alignment vertical="center" wrapText="1"/>
    </xf>
    <xf numFmtId="165" fontId="2" fillId="0" borderId="7" xfId="2" applyNumberFormat="1" applyFont="1" applyFill="1" applyBorder="1" applyAlignment="1" applyProtection="1">
      <alignment horizontal="right" vertical="center" wrapText="1"/>
    </xf>
    <xf numFmtId="0" fontId="2" fillId="0" borderId="7" xfId="2" applyFont="1" applyFill="1" applyBorder="1" applyAlignment="1" applyProtection="1">
      <alignment horizontal="left" vertical="center" wrapText="1"/>
    </xf>
    <xf numFmtId="0" fontId="11" fillId="0" borderId="7" xfId="2" applyFont="1" applyFill="1" applyBorder="1" applyAlignment="1" applyProtection="1">
      <alignment horizontal="left" vertical="center" wrapText="1"/>
    </xf>
    <xf numFmtId="0" fontId="12" fillId="2" borderId="7" xfId="2" applyFont="1" applyFill="1" applyBorder="1" applyAlignment="1" applyProtection="1">
      <alignment vertical="center" wrapText="1"/>
    </xf>
    <xf numFmtId="0" fontId="12" fillId="2" borderId="7" xfId="2" applyFont="1" applyFill="1" applyBorder="1" applyAlignment="1" applyProtection="1">
      <alignment horizontal="left" vertical="center" wrapText="1"/>
    </xf>
    <xf numFmtId="165" fontId="12" fillId="2" borderId="7" xfId="2" applyNumberFormat="1" applyFont="1" applyFill="1" applyBorder="1" applyAlignment="1" applyProtection="1">
      <alignment horizontal="right" vertical="center" wrapText="1"/>
    </xf>
    <xf numFmtId="168" fontId="11" fillId="2" borderId="6" xfId="4" applyNumberFormat="1" applyFont="1" applyFill="1" applyBorder="1" applyAlignment="1" applyProtection="1">
      <alignment vertical="center" wrapText="1"/>
    </xf>
    <xf numFmtId="0" fontId="11" fillId="2" borderId="7" xfId="2" applyFont="1" applyFill="1" applyBorder="1" applyAlignment="1" applyProtection="1">
      <alignment vertical="center" wrapText="1"/>
    </xf>
    <xf numFmtId="0" fontId="11" fillId="2" borderId="7" xfId="2" applyFont="1" applyFill="1" applyBorder="1" applyAlignment="1" applyProtection="1">
      <alignment horizontal="left" vertical="center" wrapText="1"/>
    </xf>
    <xf numFmtId="165" fontId="11" fillId="2" borderId="7" xfId="2" applyNumberFormat="1" applyFont="1" applyFill="1" applyBorder="1" applyAlignment="1" applyProtection="1">
      <alignment horizontal="right" vertical="center" wrapText="1"/>
    </xf>
    <xf numFmtId="0" fontId="5" fillId="2" borderId="7" xfId="2" applyFont="1" applyFill="1" applyBorder="1" applyAlignment="1" applyProtection="1">
      <alignment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165" fontId="5" fillId="2" borderId="7" xfId="2" applyNumberFormat="1" applyFont="1" applyFill="1" applyBorder="1" applyAlignment="1" applyProtection="1">
      <alignment horizontal="right" vertical="center" wrapText="1"/>
    </xf>
    <xf numFmtId="168" fontId="12" fillId="2" borderId="6" xfId="4" applyNumberFormat="1" applyFont="1" applyFill="1" applyBorder="1" applyAlignment="1" applyProtection="1">
      <alignment vertical="center" wrapText="1"/>
    </xf>
    <xf numFmtId="49" fontId="7" fillId="2" borderId="6" xfId="6" applyNumberFormat="1" applyFont="1" applyFill="1" applyBorder="1" applyAlignment="1">
      <alignment horizontal="center" vertical="center"/>
    </xf>
    <xf numFmtId="0" fontId="5" fillId="0" borderId="7" xfId="2" applyFont="1" applyFill="1" applyBorder="1" applyAlignment="1" applyProtection="1">
      <alignment horizontal="left" vertical="center" wrapText="1"/>
    </xf>
    <xf numFmtId="165" fontId="5" fillId="0" borderId="7" xfId="2" applyNumberFormat="1" applyFont="1" applyFill="1" applyBorder="1" applyAlignment="1" applyProtection="1">
      <alignment horizontal="right" vertical="center" wrapText="1"/>
    </xf>
    <xf numFmtId="168" fontId="5" fillId="2" borderId="6" xfId="4" applyNumberFormat="1" applyFont="1" applyFill="1" applyBorder="1" applyAlignment="1" applyProtection="1">
      <alignment vertical="center" wrapText="1"/>
    </xf>
    <xf numFmtId="0" fontId="12" fillId="0" borderId="7" xfId="2" applyFont="1" applyFill="1" applyBorder="1" applyAlignment="1" applyProtection="1">
      <alignment horizontal="left" vertical="center" wrapText="1"/>
    </xf>
    <xf numFmtId="0" fontId="2" fillId="2" borderId="7" xfId="2" applyFont="1" applyFill="1" applyBorder="1" applyAlignment="1" applyProtection="1">
      <alignment vertical="center" wrapText="1"/>
    </xf>
    <xf numFmtId="0" fontId="2" fillId="2" borderId="7" xfId="2" applyFont="1" applyFill="1" applyBorder="1" applyAlignment="1" applyProtection="1">
      <alignment horizontal="left" vertical="center" wrapText="1"/>
    </xf>
    <xf numFmtId="165" fontId="2" fillId="2" borderId="7" xfId="2" applyNumberFormat="1" applyFont="1" applyFill="1" applyBorder="1" applyAlignment="1" applyProtection="1">
      <alignment horizontal="right" vertical="center" wrapText="1"/>
    </xf>
    <xf numFmtId="168" fontId="2" fillId="2" borderId="6" xfId="4" applyNumberFormat="1" applyFont="1" applyFill="1" applyBorder="1" applyAlignment="1" applyProtection="1">
      <alignment vertical="center" wrapText="1"/>
    </xf>
    <xf numFmtId="0" fontId="2" fillId="0" borderId="6" xfId="2" applyFont="1" applyFill="1" applyBorder="1" applyAlignment="1">
      <alignment horizontal="center" vertical="center"/>
    </xf>
    <xf numFmtId="0" fontId="15" fillId="0" borderId="6" xfId="2" applyFont="1" applyFill="1" applyBorder="1" applyAlignment="1" applyProtection="1">
      <alignment horizontal="center" vertical="center"/>
    </xf>
    <xf numFmtId="0" fontId="5" fillId="0" borderId="6" xfId="2" applyFont="1" applyFill="1" applyBorder="1" applyAlignment="1" applyProtection="1">
      <alignment horizontal="center" vertical="center"/>
    </xf>
    <xf numFmtId="0" fontId="8" fillId="2" borderId="7" xfId="2" applyFont="1" applyFill="1" applyBorder="1" applyAlignment="1" applyProtection="1">
      <alignment vertical="center" wrapText="1"/>
    </xf>
    <xf numFmtId="0" fontId="8" fillId="2" borderId="7" xfId="2" applyFont="1" applyFill="1" applyBorder="1" applyAlignment="1" applyProtection="1">
      <alignment horizontal="left" vertical="center" wrapText="1"/>
    </xf>
    <xf numFmtId="165" fontId="8" fillId="2" borderId="7" xfId="2" applyNumberFormat="1" applyFont="1" applyFill="1" applyBorder="1" applyAlignment="1" applyProtection="1">
      <alignment horizontal="right" vertical="center" wrapText="1"/>
    </xf>
    <xf numFmtId="0" fontId="2" fillId="0" borderId="6" xfId="2" quotePrefix="1" applyFont="1" applyFill="1" applyBorder="1" applyAlignment="1" applyProtection="1">
      <alignment horizontal="center" vertical="center"/>
    </xf>
    <xf numFmtId="0" fontId="16" fillId="0" borderId="7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horizontal="left" vertical="center" wrapText="1"/>
    </xf>
    <xf numFmtId="165" fontId="16" fillId="0" borderId="7" xfId="2" applyNumberFormat="1" applyFont="1" applyFill="1" applyBorder="1" applyAlignment="1" applyProtection="1">
      <alignment horizontal="right" vertical="center" wrapText="1"/>
    </xf>
    <xf numFmtId="168" fontId="5" fillId="0" borderId="6" xfId="7" applyNumberFormat="1" applyFont="1" applyFill="1" applyBorder="1" applyAlignment="1" applyProtection="1">
      <alignment vertical="center" wrapText="1"/>
    </xf>
    <xf numFmtId="0" fontId="2" fillId="0" borderId="9" xfId="2" applyFont="1" applyFill="1" applyBorder="1" applyAlignment="1" applyProtection="1">
      <alignment horizontal="center" vertical="center"/>
    </xf>
    <xf numFmtId="0" fontId="5" fillId="0" borderId="1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165" fontId="5" fillId="0" borderId="10" xfId="2" applyNumberFormat="1" applyFont="1" applyFill="1" applyBorder="1" applyAlignment="1" applyProtection="1">
      <alignment horizontal="right" vertical="center" wrapText="1"/>
    </xf>
    <xf numFmtId="168" fontId="5" fillId="0" borderId="9" xfId="4" applyNumberFormat="1" applyFont="1" applyFill="1" applyBorder="1" applyAlignment="1" applyProtection="1">
      <alignment vertical="center" wrapText="1"/>
    </xf>
    <xf numFmtId="49" fontId="7" fillId="2" borderId="9" xfId="6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Border="1" applyAlignment="1">
      <alignment vertical="center"/>
    </xf>
    <xf numFmtId="165" fontId="6" fillId="2" borderId="0" xfId="1" applyNumberFormat="1" applyFont="1" applyFill="1" applyBorder="1" applyAlignment="1">
      <alignment horizontal="right" vertical="center"/>
    </xf>
    <xf numFmtId="0" fontId="17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8" fontId="6" fillId="2" borderId="0" xfId="1" applyNumberFormat="1" applyFont="1" applyFill="1" applyBorder="1" applyAlignment="1">
      <alignment vertical="center"/>
    </xf>
    <xf numFmtId="3" fontId="18" fillId="2" borderId="0" xfId="1" applyNumberFormat="1" applyFont="1" applyFill="1" applyAlignment="1">
      <alignment vertical="center"/>
    </xf>
    <xf numFmtId="3" fontId="19" fillId="0" borderId="0" xfId="1" applyNumberFormat="1" applyFont="1" applyFill="1" applyAlignment="1">
      <alignment vertical="center"/>
    </xf>
    <xf numFmtId="165" fontId="6" fillId="2" borderId="0" xfId="1" applyNumberFormat="1" applyFont="1" applyFill="1" applyAlignment="1">
      <alignment horizontal="right" vertical="center"/>
    </xf>
    <xf numFmtId="168" fontId="8" fillId="0" borderId="0" xfId="1" applyNumberFormat="1" applyFont="1" applyFill="1" applyAlignment="1">
      <alignment vertical="center"/>
    </xf>
    <xf numFmtId="168" fontId="17" fillId="2" borderId="0" xfId="1" applyNumberFormat="1" applyFont="1" applyFill="1" applyAlignment="1">
      <alignment vertical="center"/>
    </xf>
  </cellXfs>
  <cellStyles count="8">
    <cellStyle name="Migliaia [0]_Mattone CE_Budget 2008 (v. 0.5 del 12.02.2008) 2" xfId="3"/>
    <cellStyle name="Migliaia 2" xfId="5"/>
    <cellStyle name="Migliaia_Mattone CE_Budget 2008 (v. 0.5 del 12.02.2008) 2" xfId="4"/>
    <cellStyle name="Migliaia_Mattone CE_Budget 2008 (v. 0.5 del 12.02.2008) 2 2" xfId="7"/>
    <cellStyle name="Normal_Sheet1 2" xfId="2"/>
    <cellStyle name="Normale" xfId="0" builtinId="0"/>
    <cellStyle name="Normale_Mattone CE_Budget 2008 (v. 0.5 del 12.02.2008) 2" xfId="1"/>
    <cellStyle name="Normale_Mattone CE_Budget 2008 (v. 0.5 del 12.02.2008)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</sheetNames>
    <sheetDataSet>
      <sheetData sheetId="0">
        <row r="2">
          <cell r="C2" t="str">
            <v>CODICE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/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/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8">
          <cell r="C8">
            <v>1500000000</v>
          </cell>
        </row>
      </sheetData>
      <sheetData sheetId="3">
        <row r="5">
          <cell r="B5">
            <v>4565677.4227499999</v>
          </cell>
        </row>
      </sheetData>
      <sheetData sheetId="4">
        <row r="8">
          <cell r="C8">
            <v>1500000000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>
            <v>1500000000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30">
          <cell r="C30">
            <v>0</v>
          </cell>
        </row>
      </sheetData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parametri progr"/>
    </sheetNames>
    <sheetDataSet>
      <sheetData sheetId="0">
        <row r="4">
          <cell r="A4">
            <v>201</v>
          </cell>
        </row>
      </sheetData>
      <sheetData sheetId="1"/>
      <sheetData sheetId="2"/>
      <sheetData sheetId="3"/>
      <sheetData sheetId="4">
        <row r="21">
          <cell r="I21" t="str">
            <v>160-101</v>
          </cell>
        </row>
      </sheetData>
      <sheetData sheetId="5">
        <row r="4">
          <cell r="A4">
            <v>201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21">
          <cell r="I21" t="str">
            <v>160-101</v>
          </cell>
        </row>
      </sheetData>
      <sheetData sheetId="18"/>
      <sheetData sheetId="19"/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>
        <row r="4">
          <cell r="A4">
            <v>201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4">
          <cell r="A4">
            <v>201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7">
          <cell r="L7">
            <v>4.3999999999999997E-2</v>
          </cell>
        </row>
      </sheetData>
      <sheetData sheetId="64">
        <row r="7">
          <cell r="L7">
            <v>4.3999999999999997E-2</v>
          </cell>
        </row>
      </sheetData>
      <sheetData sheetId="65">
        <row r="5">
          <cell r="B5">
            <v>4565677.4227499999</v>
          </cell>
        </row>
      </sheetData>
      <sheetData sheetId="66">
        <row r="7">
          <cell r="L7">
            <v>4.3999999999999997E-2</v>
          </cell>
        </row>
      </sheetData>
      <sheetData sheetId="67">
        <row r="7">
          <cell r="L7">
            <v>4.3999999999999997E-2</v>
          </cell>
        </row>
      </sheetData>
      <sheetData sheetId="68">
        <row r="7">
          <cell r="L7">
            <v>4.3999999999999997E-2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13">
          <cell r="C13">
            <v>0.42499999999999999</v>
          </cell>
        </row>
      </sheetData>
      <sheetData sheetId="72">
        <row r="13">
          <cell r="C13">
            <v>0.42499999999999999</v>
          </cell>
        </row>
      </sheetData>
      <sheetData sheetId="73">
        <row r="13">
          <cell r="C13">
            <v>0.42499999999999999</v>
          </cell>
        </row>
      </sheetData>
      <sheetData sheetId="74">
        <row r="13">
          <cell r="C13">
            <v>0.42499999999999999</v>
          </cell>
        </row>
      </sheetData>
      <sheetData sheetId="75">
        <row r="13">
          <cell r="C13">
            <v>0.42499999999999999</v>
          </cell>
        </row>
      </sheetData>
      <sheetData sheetId="76">
        <row r="7">
          <cell r="L7">
            <v>4.3999999999999997E-2</v>
          </cell>
        </row>
      </sheetData>
      <sheetData sheetId="77">
        <row r="13">
          <cell r="C13">
            <v>0.42499999999999999</v>
          </cell>
        </row>
      </sheetData>
      <sheetData sheetId="78">
        <row r="2">
          <cell r="C2" t="str">
            <v>CODICE</v>
          </cell>
        </row>
      </sheetData>
      <sheetData sheetId="79">
        <row r="2">
          <cell r="C2" t="str">
            <v>CODICE</v>
          </cell>
        </row>
      </sheetData>
      <sheetData sheetId="80">
        <row r="2">
          <cell r="C2" t="str">
            <v>CODICE</v>
          </cell>
        </row>
      </sheetData>
      <sheetData sheetId="81">
        <row r="2">
          <cell r="C2" t="str">
            <v>CODICE</v>
          </cell>
        </row>
      </sheetData>
      <sheetData sheetId="82"/>
      <sheetData sheetId="83">
        <row r="4">
          <cell r="A4">
            <v>201</v>
          </cell>
        </row>
      </sheetData>
      <sheetData sheetId="84">
        <row r="4">
          <cell r="A4">
            <v>201</v>
          </cell>
        </row>
      </sheetData>
      <sheetData sheetId="85">
        <row r="2">
          <cell r="C2" t="str">
            <v>CODICE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>
        <row r="4">
          <cell r="A4">
            <v>201</v>
          </cell>
        </row>
      </sheetData>
      <sheetData sheetId="122">
        <row r="2">
          <cell r="C2" t="str">
            <v>CODICE</v>
          </cell>
        </row>
      </sheetData>
      <sheetData sheetId="123">
        <row r="3">
          <cell r="I3">
            <v>153</v>
          </cell>
        </row>
      </sheetData>
      <sheetData sheetId="124">
        <row r="5">
          <cell r="B5">
            <v>4565677.4227499999</v>
          </cell>
        </row>
      </sheetData>
      <sheetData sheetId="125"/>
      <sheetData sheetId="126">
        <row r="5">
          <cell r="B5">
            <v>4565677.4227499999</v>
          </cell>
        </row>
      </sheetData>
      <sheetData sheetId="127">
        <row r="7">
          <cell r="L7">
            <v>4.3999999999999997E-2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1">
          <cell r="I21" t="str">
            <v>160-101</v>
          </cell>
        </row>
      </sheetData>
      <sheetData sheetId="132">
        <row r="13">
          <cell r="C13">
            <v>0.42499999999999999</v>
          </cell>
        </row>
      </sheetData>
      <sheetData sheetId="133">
        <row r="7">
          <cell r="L7">
            <v>4.3999999999999997E-2</v>
          </cell>
        </row>
      </sheetData>
      <sheetData sheetId="134">
        <row r="13">
          <cell r="C13">
            <v>0.42499999999999999</v>
          </cell>
        </row>
      </sheetData>
      <sheetData sheetId="135">
        <row r="7">
          <cell r="L7">
            <v>4.3999999999999997E-2</v>
          </cell>
        </row>
      </sheetData>
      <sheetData sheetId="136"/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2">
          <cell r="C2" t="str">
            <v>CODICE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/>
      <sheetData sheetId="158"/>
      <sheetData sheetId="159">
        <row r="2">
          <cell r="C2" t="str">
            <v>CODICE</v>
          </cell>
        </row>
      </sheetData>
      <sheetData sheetId="160"/>
      <sheetData sheetId="161" refreshError="1"/>
      <sheetData sheetId="162">
        <row r="7">
          <cell r="L7">
            <v>4.3999999999999997E-2</v>
          </cell>
        </row>
      </sheetData>
      <sheetData sheetId="163">
        <row r="7">
          <cell r="L7">
            <v>4.3999999999999997E-2</v>
          </cell>
        </row>
      </sheetData>
      <sheetData sheetId="164">
        <row r="7">
          <cell r="L7">
            <v>4.3999999999999997E-2</v>
          </cell>
        </row>
      </sheetData>
      <sheetData sheetId="165">
        <row r="7">
          <cell r="L7">
            <v>4.3999999999999997E-2</v>
          </cell>
        </row>
      </sheetData>
      <sheetData sheetId="166">
        <row r="7">
          <cell r="L7">
            <v>4.3999999999999997E-2</v>
          </cell>
        </row>
      </sheetData>
      <sheetData sheetId="167">
        <row r="7">
          <cell r="L7">
            <v>4.3999999999999997E-2</v>
          </cell>
        </row>
      </sheetData>
      <sheetData sheetId="168"/>
      <sheetData sheetId="169"/>
      <sheetData sheetId="170"/>
      <sheetData sheetId="171"/>
      <sheetData sheetId="172"/>
      <sheetData sheetId="173">
        <row r="13">
          <cell r="C13">
            <v>0.42499999999999999</v>
          </cell>
        </row>
      </sheetData>
      <sheetData sheetId="174">
        <row r="13">
          <cell r="C13">
            <v>0.42499999999999999</v>
          </cell>
        </row>
      </sheetData>
      <sheetData sheetId="175">
        <row r="13">
          <cell r="C13">
            <v>0.42499999999999999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>
        <row r="4">
          <cell r="A4">
            <v>201</v>
          </cell>
        </row>
      </sheetData>
      <sheetData sheetId="183">
        <row r="4">
          <cell r="A4">
            <v>201</v>
          </cell>
        </row>
      </sheetData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/>
      <sheetData sheetId="224"/>
      <sheetData sheetId="225"/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/>
      <sheetData sheetId="583">
        <row r="2">
          <cell r="C2" t="str">
            <v>CODICE</v>
          </cell>
        </row>
      </sheetData>
      <sheetData sheetId="584">
        <row r="4">
          <cell r="E4">
            <v>292575000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/>
      <sheetData sheetId="588">
        <row r="4">
          <cell r="E4">
            <v>292575000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/>
      <sheetData sheetId="592">
        <row r="4">
          <cell r="E4">
            <v>292575000</v>
          </cell>
        </row>
      </sheetData>
      <sheetData sheetId="593">
        <row r="4">
          <cell r="E4">
            <v>292575000</v>
          </cell>
        </row>
      </sheetData>
      <sheetData sheetId="594"/>
      <sheetData sheetId="595"/>
      <sheetData sheetId="596">
        <row r="12">
          <cell r="J12">
            <v>3092</v>
          </cell>
        </row>
      </sheetData>
      <sheetData sheetId="597">
        <row r="12">
          <cell r="J12">
            <v>3092</v>
          </cell>
        </row>
      </sheetData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6">
          <cell r="I16">
            <v>4.3856996891980859E-2</v>
          </cell>
        </row>
      </sheetData>
      <sheetData sheetId="688"/>
      <sheetData sheetId="689"/>
      <sheetData sheetId="690"/>
      <sheetData sheetId="691" refreshError="1"/>
      <sheetData sheetId="692">
        <row r="16">
          <cell r="I16">
            <v>4.3856996891980859E-2</v>
          </cell>
        </row>
      </sheetData>
      <sheetData sheetId="693"/>
      <sheetData sheetId="694"/>
      <sheetData sheetId="695" refreshError="1"/>
      <sheetData sheetId="696"/>
      <sheetData sheetId="697" refreshError="1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>
        <row r="3">
          <cell r="I3">
            <v>153</v>
          </cell>
        </row>
      </sheetData>
      <sheetData sheetId="707"/>
      <sheetData sheetId="708"/>
      <sheetData sheetId="709"/>
      <sheetData sheetId="710">
        <row r="3">
          <cell r="I3">
            <v>153</v>
          </cell>
        </row>
      </sheetData>
      <sheetData sheetId="711">
        <row r="3">
          <cell r="I3">
            <v>153</v>
          </cell>
        </row>
      </sheetData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appoggio"/>
      <sheetName val="aziende"/>
      <sheetName val="appoggio2"/>
      <sheetName val="ap.Aziende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I988"/>
  <sheetViews>
    <sheetView showGridLines="0" tabSelected="1" view="pageBreakPreview" topLeftCell="A471" zoomScale="87" zoomScaleNormal="75" zoomScaleSheetLayoutView="87" workbookViewId="0">
      <selection activeCell="H471" sqref="H1:I1048576"/>
    </sheetView>
  </sheetViews>
  <sheetFormatPr defaultColWidth="10.453125" defaultRowHeight="15"/>
  <cols>
    <col min="1" max="1" width="6.54296875" style="13" customWidth="1"/>
    <col min="2" max="2" width="11.54296875" style="13" customWidth="1"/>
    <col min="3" max="3" width="93.54296875" style="13" customWidth="1"/>
    <col min="4" max="4" width="15.54296875" style="83" customWidth="1"/>
    <col min="5" max="5" width="15.453125" style="13" customWidth="1"/>
    <col min="6" max="6" width="9.54296875" style="78" customWidth="1"/>
    <col min="7" max="7" width="2.54296875" style="13" customWidth="1"/>
    <col min="8" max="211" width="10.453125" style="13"/>
    <col min="212" max="220" width="9.453125" style="13" customWidth="1"/>
    <col min="221" max="221" width="1" style="13" customWidth="1"/>
    <col min="222" max="225" width="3.453125" style="13" customWidth="1"/>
    <col min="226" max="226" width="1.54296875" style="13" customWidth="1"/>
    <col min="227" max="227" width="17.54296875" style="13" customWidth="1"/>
    <col min="228" max="228" width="1.54296875" style="13" customWidth="1"/>
    <col min="229" max="232" width="3.453125" style="13" customWidth="1"/>
    <col min="233" max="233" width="1.54296875" style="13" customWidth="1"/>
    <col min="234" max="234" width="12.453125" style="13" customWidth="1"/>
    <col min="235" max="235" width="1.54296875" style="13" customWidth="1"/>
    <col min="236" max="238" width="3" style="13" customWidth="1"/>
    <col min="239" max="239" width="4.453125" style="13" customWidth="1"/>
    <col min="240" max="241" width="3" style="13" customWidth="1"/>
    <col min="242" max="247" width="3.453125" style="13" customWidth="1"/>
    <col min="248" max="249" width="9.453125" style="13" customWidth="1"/>
    <col min="250" max="253" width="3.453125" style="13" customWidth="1"/>
    <col min="254" max="254" width="4.453125" style="13" customWidth="1"/>
    <col min="255" max="16384" width="10.453125" style="13"/>
  </cols>
  <sheetData>
    <row r="1" spans="1:9" s="6" customFormat="1" ht="13" thickBot="1">
      <c r="A1" s="1"/>
      <c r="B1" s="1"/>
      <c r="C1" s="2"/>
      <c r="D1" s="3"/>
      <c r="E1" s="4" t="s">
        <v>0</v>
      </c>
      <c r="F1" s="5"/>
    </row>
    <row r="2" spans="1:9" ht="25.5" thickBot="1">
      <c r="A2" s="7" t="s">
        <v>1</v>
      </c>
      <c r="B2" s="8" t="s">
        <v>2</v>
      </c>
      <c r="C2" s="9" t="s">
        <v>3</v>
      </c>
      <c r="D2" s="10"/>
      <c r="E2" s="11" t="s">
        <v>4</v>
      </c>
      <c r="F2" s="12" t="s">
        <v>5</v>
      </c>
    </row>
    <row r="3" spans="1:9" s="19" customFormat="1">
      <c r="A3" s="14"/>
      <c r="B3" s="15"/>
      <c r="C3" s="16" t="s">
        <v>6</v>
      </c>
      <c r="D3" s="17"/>
      <c r="E3" s="18"/>
      <c r="F3" s="14"/>
    </row>
    <row r="4" spans="1:9" s="24" customFormat="1">
      <c r="A4" s="20"/>
      <c r="B4" s="21" t="s">
        <v>7</v>
      </c>
      <c r="C4" s="21" t="s">
        <v>8</v>
      </c>
      <c r="D4" s="22">
        <v>0</v>
      </c>
      <c r="E4" s="23">
        <f>E5+E8+E21+E26</f>
        <v>57562</v>
      </c>
      <c r="F4" s="20" t="s">
        <v>9</v>
      </c>
      <c r="I4" s="84"/>
    </row>
    <row r="5" spans="1:9" s="29" customFormat="1">
      <c r="A5" s="25"/>
      <c r="B5" s="26" t="s">
        <v>10</v>
      </c>
      <c r="C5" s="26" t="s">
        <v>11</v>
      </c>
      <c r="D5" s="27">
        <v>0</v>
      </c>
      <c r="E5" s="28">
        <f>SUM(E6:E7)</f>
        <v>57547</v>
      </c>
      <c r="F5" s="20" t="s">
        <v>9</v>
      </c>
      <c r="H5" s="24"/>
      <c r="I5" s="84"/>
    </row>
    <row r="6" spans="1:9" s="33" customFormat="1">
      <c r="A6" s="20"/>
      <c r="B6" s="30" t="s">
        <v>12</v>
      </c>
      <c r="C6" s="30" t="s">
        <v>13</v>
      </c>
      <c r="D6" s="31">
        <v>53747</v>
      </c>
      <c r="E6" s="32">
        <f>D6</f>
        <v>53747</v>
      </c>
      <c r="F6" s="20" t="s">
        <v>9</v>
      </c>
      <c r="H6" s="24"/>
      <c r="I6" s="84"/>
    </row>
    <row r="7" spans="1:9" s="33" customFormat="1">
      <c r="A7" s="20"/>
      <c r="B7" s="30" t="s">
        <v>14</v>
      </c>
      <c r="C7" s="30" t="s">
        <v>15</v>
      </c>
      <c r="D7" s="31">
        <v>3800</v>
      </c>
      <c r="E7" s="32">
        <f>D7</f>
        <v>3800</v>
      </c>
      <c r="F7" s="20" t="s">
        <v>9</v>
      </c>
      <c r="H7" s="24"/>
      <c r="I7" s="84"/>
    </row>
    <row r="8" spans="1:9" s="33" customFormat="1">
      <c r="A8" s="20"/>
      <c r="B8" s="26" t="s">
        <v>16</v>
      </c>
      <c r="C8" s="26" t="s">
        <v>17</v>
      </c>
      <c r="D8" s="27">
        <v>0</v>
      </c>
      <c r="E8" s="28">
        <f>E9+E14+E17</f>
        <v>15</v>
      </c>
      <c r="F8" s="20" t="s">
        <v>9</v>
      </c>
      <c r="H8" s="24"/>
      <c r="I8" s="84"/>
    </row>
    <row r="9" spans="1:9" s="33" customFormat="1">
      <c r="A9" s="20"/>
      <c r="B9" s="30" t="s">
        <v>18</v>
      </c>
      <c r="C9" s="30" t="s">
        <v>19</v>
      </c>
      <c r="D9" s="31">
        <v>0</v>
      </c>
      <c r="E9" s="32">
        <f>SUM(E10:E13)</f>
        <v>0</v>
      </c>
      <c r="F9" s="20" t="s">
        <v>9</v>
      </c>
      <c r="H9" s="24"/>
      <c r="I9" s="84"/>
    </row>
    <row r="10" spans="1:9" s="33" customFormat="1">
      <c r="A10" s="20"/>
      <c r="B10" s="34" t="s">
        <v>20</v>
      </c>
      <c r="C10" s="34" t="s">
        <v>21</v>
      </c>
      <c r="D10" s="35">
        <v>0</v>
      </c>
      <c r="E10" s="32">
        <f>D10</f>
        <v>0</v>
      </c>
      <c r="F10" s="20" t="s">
        <v>9</v>
      </c>
      <c r="H10" s="24"/>
      <c r="I10" s="84"/>
    </row>
    <row r="11" spans="1:9" s="33" customFormat="1" ht="25">
      <c r="A11" s="20"/>
      <c r="B11" s="34" t="s">
        <v>22</v>
      </c>
      <c r="C11" s="34" t="s">
        <v>23</v>
      </c>
      <c r="D11" s="35">
        <v>0</v>
      </c>
      <c r="E11" s="32">
        <f>D11</f>
        <v>0</v>
      </c>
      <c r="F11" s="20" t="s">
        <v>9</v>
      </c>
      <c r="H11" s="24"/>
      <c r="I11" s="84"/>
    </row>
    <row r="12" spans="1:9" s="33" customFormat="1" ht="25">
      <c r="A12" s="20"/>
      <c r="B12" s="34" t="s">
        <v>24</v>
      </c>
      <c r="C12" s="34" t="s">
        <v>25</v>
      </c>
      <c r="D12" s="35">
        <v>0</v>
      </c>
      <c r="E12" s="32">
        <f>D12</f>
        <v>0</v>
      </c>
      <c r="F12" s="20" t="s">
        <v>9</v>
      </c>
      <c r="H12" s="24"/>
      <c r="I12" s="84"/>
    </row>
    <row r="13" spans="1:9" s="33" customFormat="1">
      <c r="A13" s="20"/>
      <c r="B13" s="34" t="s">
        <v>26</v>
      </c>
      <c r="C13" s="34" t="s">
        <v>27</v>
      </c>
      <c r="D13" s="35">
        <v>0</v>
      </c>
      <c r="E13" s="32">
        <f>D13</f>
        <v>0</v>
      </c>
      <c r="F13" s="20" t="s">
        <v>9</v>
      </c>
      <c r="H13" s="24"/>
      <c r="I13" s="84"/>
    </row>
    <row r="14" spans="1:9" s="33" customFormat="1">
      <c r="A14" s="20"/>
      <c r="B14" s="30" t="s">
        <v>28</v>
      </c>
      <c r="C14" s="30" t="s">
        <v>29</v>
      </c>
      <c r="D14" s="31">
        <v>0</v>
      </c>
      <c r="E14" s="32">
        <f>SUM(E15:E16)</f>
        <v>15</v>
      </c>
      <c r="F14" s="20" t="s">
        <v>9</v>
      </c>
      <c r="H14" s="24"/>
      <c r="I14" s="84"/>
    </row>
    <row r="15" spans="1:9" s="33" customFormat="1">
      <c r="A15" s="20" t="s">
        <v>30</v>
      </c>
      <c r="B15" s="34" t="s">
        <v>31</v>
      </c>
      <c r="C15" s="36" t="s">
        <v>32</v>
      </c>
      <c r="D15" s="35">
        <v>15</v>
      </c>
      <c r="E15" s="32">
        <f>D15</f>
        <v>15</v>
      </c>
      <c r="F15" s="20" t="s">
        <v>9</v>
      </c>
      <c r="H15" s="24"/>
      <c r="I15" s="84"/>
    </row>
    <row r="16" spans="1:9" s="33" customFormat="1">
      <c r="A16" s="20" t="s">
        <v>30</v>
      </c>
      <c r="B16" s="34" t="s">
        <v>33</v>
      </c>
      <c r="C16" s="36" t="s">
        <v>34</v>
      </c>
      <c r="D16" s="35">
        <v>0</v>
      </c>
      <c r="E16" s="32">
        <f>D16</f>
        <v>0</v>
      </c>
      <c r="F16" s="20" t="s">
        <v>9</v>
      </c>
      <c r="H16" s="24"/>
      <c r="I16" s="84"/>
    </row>
    <row r="17" spans="1:9" s="33" customFormat="1">
      <c r="A17" s="20"/>
      <c r="B17" s="30" t="s">
        <v>35</v>
      </c>
      <c r="C17" s="37" t="s">
        <v>36</v>
      </c>
      <c r="D17" s="31">
        <v>0</v>
      </c>
      <c r="E17" s="32">
        <f>SUM(E18:E20)</f>
        <v>0</v>
      </c>
      <c r="F17" s="20" t="s">
        <v>9</v>
      </c>
      <c r="H17" s="24"/>
      <c r="I17" s="84"/>
    </row>
    <row r="18" spans="1:9" s="33" customFormat="1">
      <c r="A18" s="20"/>
      <c r="B18" s="34" t="s">
        <v>37</v>
      </c>
      <c r="C18" s="36" t="s">
        <v>38</v>
      </c>
      <c r="D18" s="35">
        <v>0</v>
      </c>
      <c r="E18" s="32">
        <f>D18</f>
        <v>0</v>
      </c>
      <c r="F18" s="20" t="s">
        <v>9</v>
      </c>
      <c r="H18" s="24"/>
      <c r="I18" s="84"/>
    </row>
    <row r="19" spans="1:9" s="33" customFormat="1">
      <c r="A19" s="20"/>
      <c r="B19" s="34" t="s">
        <v>39</v>
      </c>
      <c r="C19" s="36" t="s">
        <v>40</v>
      </c>
      <c r="D19" s="35">
        <v>0</v>
      </c>
      <c r="E19" s="32">
        <f>D19</f>
        <v>0</v>
      </c>
      <c r="F19" s="20" t="s">
        <v>9</v>
      </c>
      <c r="H19" s="24"/>
      <c r="I19" s="84"/>
    </row>
    <row r="20" spans="1:9" s="33" customFormat="1">
      <c r="A20" s="20"/>
      <c r="B20" s="34" t="s">
        <v>41</v>
      </c>
      <c r="C20" s="36" t="s">
        <v>42</v>
      </c>
      <c r="D20" s="35">
        <v>0</v>
      </c>
      <c r="E20" s="32">
        <f>D20</f>
        <v>0</v>
      </c>
      <c r="F20" s="20" t="s">
        <v>9</v>
      </c>
      <c r="H20" s="24"/>
      <c r="I20" s="84"/>
    </row>
    <row r="21" spans="1:9" s="33" customFormat="1">
      <c r="A21" s="20"/>
      <c r="B21" s="38" t="s">
        <v>43</v>
      </c>
      <c r="C21" s="39" t="s">
        <v>44</v>
      </c>
      <c r="D21" s="40">
        <v>0</v>
      </c>
      <c r="E21" s="41">
        <f>SUM(E22:E25)</f>
        <v>0</v>
      </c>
      <c r="F21" s="20" t="s">
        <v>9</v>
      </c>
      <c r="H21" s="24"/>
      <c r="I21" s="84"/>
    </row>
    <row r="22" spans="1:9" s="33" customFormat="1">
      <c r="A22" s="20"/>
      <c r="B22" s="42" t="s">
        <v>45</v>
      </c>
      <c r="C22" s="43" t="s">
        <v>46</v>
      </c>
      <c r="D22" s="44">
        <v>0</v>
      </c>
      <c r="E22" s="32">
        <f>D22</f>
        <v>0</v>
      </c>
      <c r="F22" s="20" t="s">
        <v>9</v>
      </c>
      <c r="H22" s="24"/>
      <c r="I22" s="84"/>
    </row>
    <row r="23" spans="1:9" s="33" customFormat="1">
      <c r="A23" s="20"/>
      <c r="B23" s="42" t="s">
        <v>47</v>
      </c>
      <c r="C23" s="43" t="s">
        <v>48</v>
      </c>
      <c r="D23" s="44">
        <v>0</v>
      </c>
      <c r="E23" s="32">
        <f>D23</f>
        <v>0</v>
      </c>
      <c r="F23" s="20" t="s">
        <v>9</v>
      </c>
      <c r="H23" s="24"/>
      <c r="I23" s="84"/>
    </row>
    <row r="24" spans="1:9" s="33" customFormat="1">
      <c r="A24" s="20"/>
      <c r="B24" s="42" t="s">
        <v>49</v>
      </c>
      <c r="C24" s="43" t="s">
        <v>50</v>
      </c>
      <c r="D24" s="44">
        <v>0</v>
      </c>
      <c r="E24" s="32">
        <f>D24</f>
        <v>0</v>
      </c>
      <c r="F24" s="20" t="s">
        <v>9</v>
      </c>
      <c r="H24" s="24"/>
      <c r="I24" s="84"/>
    </row>
    <row r="25" spans="1:9" s="33" customFormat="1">
      <c r="A25" s="20"/>
      <c r="B25" s="42" t="s">
        <v>51</v>
      </c>
      <c r="C25" s="43" t="s">
        <v>52</v>
      </c>
      <c r="D25" s="44">
        <v>0</v>
      </c>
      <c r="E25" s="32">
        <f>D25</f>
        <v>0</v>
      </c>
      <c r="F25" s="20" t="s">
        <v>9</v>
      </c>
      <c r="H25" s="24"/>
      <c r="I25" s="84"/>
    </row>
    <row r="26" spans="1:9" s="33" customFormat="1">
      <c r="A26" s="20"/>
      <c r="B26" s="38" t="s">
        <v>53</v>
      </c>
      <c r="C26" s="39" t="s">
        <v>54</v>
      </c>
      <c r="D26" s="40">
        <v>0</v>
      </c>
      <c r="E26" s="32">
        <f>D26</f>
        <v>0</v>
      </c>
      <c r="F26" s="20" t="s">
        <v>9</v>
      </c>
      <c r="H26" s="24"/>
      <c r="I26" s="84"/>
    </row>
    <row r="27" spans="1:9" s="33" customFormat="1">
      <c r="A27" s="20"/>
      <c r="B27" s="45" t="s">
        <v>55</v>
      </c>
      <c r="C27" s="46" t="s">
        <v>56</v>
      </c>
      <c r="D27" s="47">
        <v>0</v>
      </c>
      <c r="E27" s="48">
        <f>SUM(E28:E29)</f>
        <v>-2975</v>
      </c>
      <c r="F27" s="49" t="s">
        <v>57</v>
      </c>
      <c r="H27" s="24"/>
      <c r="I27" s="84"/>
    </row>
    <row r="28" spans="1:9" s="33" customFormat="1" ht="25">
      <c r="A28" s="20"/>
      <c r="B28" s="38" t="s">
        <v>58</v>
      </c>
      <c r="C28" s="39" t="s">
        <v>59</v>
      </c>
      <c r="D28" s="40">
        <v>-2000</v>
      </c>
      <c r="E28" s="28">
        <f>D28</f>
        <v>-2000</v>
      </c>
      <c r="F28" s="49" t="s">
        <v>57</v>
      </c>
      <c r="H28" s="24"/>
      <c r="I28" s="84"/>
    </row>
    <row r="29" spans="1:9" s="33" customFormat="1">
      <c r="A29" s="20"/>
      <c r="B29" s="38" t="s">
        <v>60</v>
      </c>
      <c r="C29" s="39" t="s">
        <v>61</v>
      </c>
      <c r="D29" s="40">
        <v>-975</v>
      </c>
      <c r="E29" s="28">
        <f>D29</f>
        <v>-975</v>
      </c>
      <c r="F29" s="49" t="s">
        <v>57</v>
      </c>
      <c r="H29" s="24"/>
      <c r="I29" s="84"/>
    </row>
    <row r="30" spans="1:9" s="33" customFormat="1">
      <c r="A30" s="20"/>
      <c r="B30" s="21" t="s">
        <v>62</v>
      </c>
      <c r="C30" s="50" t="s">
        <v>63</v>
      </c>
      <c r="D30" s="51">
        <v>0</v>
      </c>
      <c r="E30" s="52">
        <f>SUM(E31:E34)</f>
        <v>2730</v>
      </c>
      <c r="F30" s="20" t="s">
        <v>9</v>
      </c>
      <c r="H30" s="24"/>
      <c r="I30" s="84"/>
    </row>
    <row r="31" spans="1:9" s="33" customFormat="1" ht="25">
      <c r="A31" s="20"/>
      <c r="B31" s="26" t="s">
        <v>64</v>
      </c>
      <c r="C31" s="53" t="s">
        <v>65</v>
      </c>
      <c r="D31" s="27">
        <v>2730</v>
      </c>
      <c r="E31" s="28">
        <f>D31</f>
        <v>2730</v>
      </c>
      <c r="F31" s="20" t="s">
        <v>9</v>
      </c>
      <c r="H31" s="24"/>
      <c r="I31" s="84"/>
    </row>
    <row r="32" spans="1:9" s="33" customFormat="1" ht="25">
      <c r="A32" s="20"/>
      <c r="B32" s="26" t="s">
        <v>66</v>
      </c>
      <c r="C32" s="53" t="s">
        <v>67</v>
      </c>
      <c r="D32" s="27">
        <v>0</v>
      </c>
      <c r="E32" s="28">
        <f>D32</f>
        <v>0</v>
      </c>
      <c r="F32" s="20" t="s">
        <v>9</v>
      </c>
      <c r="H32" s="24"/>
      <c r="I32" s="84"/>
    </row>
    <row r="33" spans="1:9" s="33" customFormat="1">
      <c r="A33" s="20"/>
      <c r="B33" s="26" t="s">
        <v>68</v>
      </c>
      <c r="C33" s="53" t="s">
        <v>69</v>
      </c>
      <c r="D33" s="27">
        <v>0</v>
      </c>
      <c r="E33" s="28">
        <f>D33</f>
        <v>0</v>
      </c>
      <c r="F33" s="20" t="s">
        <v>9</v>
      </c>
      <c r="H33" s="24"/>
      <c r="I33" s="84"/>
    </row>
    <row r="34" spans="1:9" s="33" customFormat="1">
      <c r="A34" s="20"/>
      <c r="B34" s="26" t="s">
        <v>70</v>
      </c>
      <c r="C34" s="53" t="s">
        <v>71</v>
      </c>
      <c r="D34" s="27">
        <v>0</v>
      </c>
      <c r="E34" s="28">
        <f>D34</f>
        <v>0</v>
      </c>
      <c r="F34" s="20" t="s">
        <v>9</v>
      </c>
      <c r="H34" s="24"/>
      <c r="I34" s="84"/>
    </row>
    <row r="35" spans="1:9" s="33" customFormat="1">
      <c r="A35" s="20"/>
      <c r="B35" s="45" t="s">
        <v>72</v>
      </c>
      <c r="C35" s="46" t="s">
        <v>73</v>
      </c>
      <c r="D35" s="47">
        <v>0</v>
      </c>
      <c r="E35" s="48">
        <f>E36+E64+E69+E70</f>
        <v>127991</v>
      </c>
      <c r="F35" s="20" t="s">
        <v>9</v>
      </c>
      <c r="H35" s="24"/>
      <c r="I35" s="84"/>
    </row>
    <row r="36" spans="1:9" s="33" customFormat="1" ht="25">
      <c r="A36" s="20"/>
      <c r="B36" s="38" t="s">
        <v>74</v>
      </c>
      <c r="C36" s="39" t="s">
        <v>75</v>
      </c>
      <c r="D36" s="40">
        <v>0</v>
      </c>
      <c r="E36" s="41">
        <f>E37+E47+E48</f>
        <v>123855</v>
      </c>
      <c r="F36" s="20" t="s">
        <v>9</v>
      </c>
      <c r="H36" s="24"/>
      <c r="I36" s="84"/>
    </row>
    <row r="37" spans="1:9" s="33" customFormat="1" ht="25">
      <c r="A37" s="20" t="s">
        <v>30</v>
      </c>
      <c r="B37" s="42" t="s">
        <v>76</v>
      </c>
      <c r="C37" s="43" t="s">
        <v>77</v>
      </c>
      <c r="D37" s="44">
        <v>0</v>
      </c>
      <c r="E37" s="41">
        <f>SUM(E38:E46)</f>
        <v>121537</v>
      </c>
      <c r="F37" s="20" t="s">
        <v>9</v>
      </c>
      <c r="H37" s="24"/>
      <c r="I37" s="84"/>
    </row>
    <row r="38" spans="1:9" s="33" customFormat="1">
      <c r="A38" s="20" t="s">
        <v>30</v>
      </c>
      <c r="B38" s="54" t="s">
        <v>78</v>
      </c>
      <c r="C38" s="55" t="s">
        <v>79</v>
      </c>
      <c r="D38" s="56">
        <v>85309</v>
      </c>
      <c r="E38" s="32">
        <f t="shared" ref="E38:E47" si="0">D38</f>
        <v>85309</v>
      </c>
      <c r="F38" s="20" t="s">
        <v>9</v>
      </c>
      <c r="H38" s="24"/>
      <c r="I38" s="84"/>
    </row>
    <row r="39" spans="1:9" s="33" customFormat="1">
      <c r="A39" s="20" t="s">
        <v>30</v>
      </c>
      <c r="B39" s="54" t="s">
        <v>80</v>
      </c>
      <c r="C39" s="55" t="s">
        <v>81</v>
      </c>
      <c r="D39" s="56">
        <v>18511</v>
      </c>
      <c r="E39" s="32">
        <f t="shared" si="0"/>
        <v>18511</v>
      </c>
      <c r="F39" s="20" t="s">
        <v>9</v>
      </c>
      <c r="H39" s="24"/>
      <c r="I39" s="84"/>
    </row>
    <row r="40" spans="1:9" s="33" customFormat="1">
      <c r="A40" s="20" t="s">
        <v>30</v>
      </c>
      <c r="B40" s="54" t="s">
        <v>82</v>
      </c>
      <c r="C40" s="55" t="s">
        <v>83</v>
      </c>
      <c r="D40" s="56">
        <v>0</v>
      </c>
      <c r="E40" s="32">
        <f t="shared" si="0"/>
        <v>0</v>
      </c>
      <c r="F40" s="20" t="s">
        <v>9</v>
      </c>
      <c r="H40" s="24"/>
      <c r="I40" s="84"/>
    </row>
    <row r="41" spans="1:9" s="33" customFormat="1">
      <c r="A41" s="20" t="s">
        <v>30</v>
      </c>
      <c r="B41" s="54" t="s">
        <v>84</v>
      </c>
      <c r="C41" s="55" t="s">
        <v>85</v>
      </c>
      <c r="D41" s="56">
        <v>17444</v>
      </c>
      <c r="E41" s="32">
        <f t="shared" si="0"/>
        <v>17444</v>
      </c>
      <c r="F41" s="20" t="s">
        <v>9</v>
      </c>
      <c r="H41" s="24"/>
      <c r="I41" s="84"/>
    </row>
    <row r="42" spans="1:9" s="33" customFormat="1">
      <c r="A42" s="20" t="s">
        <v>30</v>
      </c>
      <c r="B42" s="54" t="s">
        <v>86</v>
      </c>
      <c r="C42" s="55" t="s">
        <v>87</v>
      </c>
      <c r="D42" s="56">
        <v>0</v>
      </c>
      <c r="E42" s="32">
        <f t="shared" si="0"/>
        <v>0</v>
      </c>
      <c r="F42" s="20" t="s">
        <v>9</v>
      </c>
      <c r="H42" s="24"/>
      <c r="I42" s="84"/>
    </row>
    <row r="43" spans="1:9" s="33" customFormat="1">
      <c r="A43" s="20" t="s">
        <v>30</v>
      </c>
      <c r="B43" s="54" t="s">
        <v>88</v>
      </c>
      <c r="C43" s="55" t="s">
        <v>89</v>
      </c>
      <c r="D43" s="56">
        <v>0</v>
      </c>
      <c r="E43" s="32">
        <f t="shared" si="0"/>
        <v>0</v>
      </c>
      <c r="F43" s="20" t="s">
        <v>9</v>
      </c>
      <c r="H43" s="24"/>
      <c r="I43" s="84"/>
    </row>
    <row r="44" spans="1:9" s="33" customFormat="1">
      <c r="A44" s="20" t="s">
        <v>30</v>
      </c>
      <c r="B44" s="54" t="s">
        <v>90</v>
      </c>
      <c r="C44" s="55" t="s">
        <v>91</v>
      </c>
      <c r="D44" s="56">
        <v>0</v>
      </c>
      <c r="E44" s="32">
        <f t="shared" si="0"/>
        <v>0</v>
      </c>
      <c r="F44" s="20" t="s">
        <v>9</v>
      </c>
      <c r="H44" s="24"/>
      <c r="I44" s="84"/>
    </row>
    <row r="45" spans="1:9" s="33" customFormat="1">
      <c r="A45" s="20" t="s">
        <v>30</v>
      </c>
      <c r="B45" s="54" t="s">
        <v>92</v>
      </c>
      <c r="C45" s="55" t="s">
        <v>93</v>
      </c>
      <c r="D45" s="56">
        <v>0</v>
      </c>
      <c r="E45" s="32">
        <f t="shared" si="0"/>
        <v>0</v>
      </c>
      <c r="F45" s="20" t="s">
        <v>9</v>
      </c>
      <c r="H45" s="24"/>
      <c r="I45" s="84"/>
    </row>
    <row r="46" spans="1:9" s="33" customFormat="1">
      <c r="A46" s="20" t="s">
        <v>30</v>
      </c>
      <c r="B46" s="54" t="s">
        <v>94</v>
      </c>
      <c r="C46" s="55" t="s">
        <v>95</v>
      </c>
      <c r="D46" s="56">
        <v>273</v>
      </c>
      <c r="E46" s="32">
        <f t="shared" si="0"/>
        <v>273</v>
      </c>
      <c r="F46" s="20" t="s">
        <v>9</v>
      </c>
      <c r="H46" s="24"/>
      <c r="I46" s="84"/>
    </row>
    <row r="47" spans="1:9" s="33" customFormat="1">
      <c r="A47" s="20"/>
      <c r="B47" s="42" t="s">
        <v>96</v>
      </c>
      <c r="C47" s="43" t="s">
        <v>97</v>
      </c>
      <c r="D47" s="44">
        <v>33</v>
      </c>
      <c r="E47" s="32">
        <f t="shared" si="0"/>
        <v>33</v>
      </c>
      <c r="F47" s="20" t="s">
        <v>9</v>
      </c>
      <c r="H47" s="24"/>
      <c r="I47" s="84"/>
    </row>
    <row r="48" spans="1:9" s="33" customFormat="1" ht="25">
      <c r="A48" s="20"/>
      <c r="B48" s="42" t="s">
        <v>98</v>
      </c>
      <c r="C48" s="43" t="s">
        <v>99</v>
      </c>
      <c r="D48" s="44">
        <v>0</v>
      </c>
      <c r="E48" s="41">
        <f>SUM(E49:E60)+E63</f>
        <v>2285</v>
      </c>
      <c r="F48" s="20" t="s">
        <v>9</v>
      </c>
      <c r="H48" s="24"/>
      <c r="I48" s="84"/>
    </row>
    <row r="49" spans="1:9" s="33" customFormat="1">
      <c r="A49" s="20" t="s">
        <v>100</v>
      </c>
      <c r="B49" s="54" t="s">
        <v>101</v>
      </c>
      <c r="C49" s="55" t="s">
        <v>102</v>
      </c>
      <c r="D49" s="56">
        <v>1112</v>
      </c>
      <c r="E49" s="32">
        <f t="shared" ref="E49:E59" si="1">D49</f>
        <v>1112</v>
      </c>
      <c r="F49" s="20" t="s">
        <v>9</v>
      </c>
      <c r="H49" s="24"/>
      <c r="I49" s="84"/>
    </row>
    <row r="50" spans="1:9" s="33" customFormat="1">
      <c r="A50" s="20" t="s">
        <v>100</v>
      </c>
      <c r="B50" s="54" t="s">
        <v>103</v>
      </c>
      <c r="C50" s="55" t="s">
        <v>104</v>
      </c>
      <c r="D50" s="56">
        <v>199</v>
      </c>
      <c r="E50" s="32">
        <f t="shared" si="1"/>
        <v>199</v>
      </c>
      <c r="F50" s="20" t="s">
        <v>9</v>
      </c>
      <c r="H50" s="24"/>
      <c r="I50" s="84"/>
    </row>
    <row r="51" spans="1:9" s="33" customFormat="1">
      <c r="A51" s="20" t="s">
        <v>105</v>
      </c>
      <c r="B51" s="54" t="s">
        <v>106</v>
      </c>
      <c r="C51" s="55" t="s">
        <v>107</v>
      </c>
      <c r="D51" s="56">
        <v>0</v>
      </c>
      <c r="E51" s="32">
        <f t="shared" si="1"/>
        <v>0</v>
      </c>
      <c r="F51" s="20" t="s">
        <v>9</v>
      </c>
      <c r="H51" s="24"/>
      <c r="I51" s="84"/>
    </row>
    <row r="52" spans="1:9" s="33" customFormat="1">
      <c r="A52" s="20" t="s">
        <v>100</v>
      </c>
      <c r="B52" s="54" t="s">
        <v>108</v>
      </c>
      <c r="C52" s="55" t="s">
        <v>109</v>
      </c>
      <c r="D52" s="56">
        <v>166</v>
      </c>
      <c r="E52" s="32">
        <f t="shared" si="1"/>
        <v>166</v>
      </c>
      <c r="F52" s="20" t="s">
        <v>9</v>
      </c>
      <c r="H52" s="24"/>
      <c r="I52" s="84"/>
    </row>
    <row r="53" spans="1:9" s="33" customFormat="1">
      <c r="A53" s="20" t="s">
        <v>100</v>
      </c>
      <c r="B53" s="54" t="s">
        <v>110</v>
      </c>
      <c r="C53" s="55" t="s">
        <v>111</v>
      </c>
      <c r="D53" s="56">
        <v>0</v>
      </c>
      <c r="E53" s="32">
        <f t="shared" si="1"/>
        <v>0</v>
      </c>
      <c r="F53" s="20" t="s">
        <v>9</v>
      </c>
      <c r="H53" s="24"/>
      <c r="I53" s="84"/>
    </row>
    <row r="54" spans="1:9" s="33" customFormat="1">
      <c r="A54" s="20" t="s">
        <v>100</v>
      </c>
      <c r="B54" s="54" t="s">
        <v>112</v>
      </c>
      <c r="C54" s="55" t="s">
        <v>113</v>
      </c>
      <c r="D54" s="56">
        <v>0</v>
      </c>
      <c r="E54" s="32">
        <f t="shared" si="1"/>
        <v>0</v>
      </c>
      <c r="F54" s="20" t="s">
        <v>9</v>
      </c>
      <c r="H54" s="24"/>
      <c r="I54" s="84"/>
    </row>
    <row r="55" spans="1:9" s="33" customFormat="1">
      <c r="A55" s="20" t="s">
        <v>100</v>
      </c>
      <c r="B55" s="54" t="s">
        <v>114</v>
      </c>
      <c r="C55" s="55" t="s">
        <v>115</v>
      </c>
      <c r="D55" s="56">
        <v>0</v>
      </c>
      <c r="E55" s="32">
        <f t="shared" si="1"/>
        <v>0</v>
      </c>
      <c r="F55" s="20" t="s">
        <v>9</v>
      </c>
      <c r="H55" s="24"/>
      <c r="I55" s="84"/>
    </row>
    <row r="56" spans="1:9" s="33" customFormat="1">
      <c r="A56" s="20" t="s">
        <v>100</v>
      </c>
      <c r="B56" s="54" t="s">
        <v>116</v>
      </c>
      <c r="C56" s="55" t="s">
        <v>117</v>
      </c>
      <c r="D56" s="56">
        <v>406</v>
      </c>
      <c r="E56" s="32">
        <f t="shared" si="1"/>
        <v>406</v>
      </c>
      <c r="F56" s="20" t="s">
        <v>9</v>
      </c>
      <c r="H56" s="24"/>
      <c r="I56" s="84"/>
    </row>
    <row r="57" spans="1:9" s="33" customFormat="1">
      <c r="A57" s="20" t="s">
        <v>100</v>
      </c>
      <c r="B57" s="54" t="s">
        <v>118</v>
      </c>
      <c r="C57" s="55" t="s">
        <v>119</v>
      </c>
      <c r="D57" s="56">
        <v>0</v>
      </c>
      <c r="E57" s="32">
        <f t="shared" si="1"/>
        <v>0</v>
      </c>
      <c r="F57" s="20" t="s">
        <v>9</v>
      </c>
      <c r="H57" s="24"/>
      <c r="I57" s="84"/>
    </row>
    <row r="58" spans="1:9" s="33" customFormat="1">
      <c r="A58" s="20" t="s">
        <v>100</v>
      </c>
      <c r="B58" s="54" t="s">
        <v>120</v>
      </c>
      <c r="C58" s="55" t="s">
        <v>121</v>
      </c>
      <c r="D58" s="56">
        <v>0</v>
      </c>
      <c r="E58" s="32">
        <f t="shared" si="1"/>
        <v>0</v>
      </c>
      <c r="F58" s="20" t="s">
        <v>9</v>
      </c>
      <c r="H58" s="24"/>
      <c r="I58" s="84"/>
    </row>
    <row r="59" spans="1:9" s="33" customFormat="1">
      <c r="A59" s="20" t="s">
        <v>100</v>
      </c>
      <c r="B59" s="54" t="s">
        <v>122</v>
      </c>
      <c r="C59" s="55" t="s">
        <v>123</v>
      </c>
      <c r="D59" s="56">
        <v>0</v>
      </c>
      <c r="E59" s="32">
        <f t="shared" si="1"/>
        <v>0</v>
      </c>
      <c r="F59" s="20" t="s">
        <v>9</v>
      </c>
      <c r="H59" s="24"/>
      <c r="I59" s="84"/>
    </row>
    <row r="60" spans="1:9" s="33" customFormat="1" ht="25">
      <c r="A60" s="20" t="s">
        <v>105</v>
      </c>
      <c r="B60" s="54" t="s">
        <v>124</v>
      </c>
      <c r="C60" s="55" t="s">
        <v>125</v>
      </c>
      <c r="D60" s="56">
        <v>0</v>
      </c>
      <c r="E60" s="57">
        <f>SUM(E61:E62)</f>
        <v>7</v>
      </c>
      <c r="F60" s="20" t="s">
        <v>9</v>
      </c>
      <c r="H60" s="24"/>
      <c r="I60" s="84"/>
    </row>
    <row r="61" spans="1:9" s="33" customFormat="1">
      <c r="A61" s="20" t="s">
        <v>105</v>
      </c>
      <c r="B61" s="42" t="s">
        <v>126</v>
      </c>
      <c r="C61" s="43" t="s">
        <v>127</v>
      </c>
      <c r="D61" s="44">
        <v>0</v>
      </c>
      <c r="E61" s="32">
        <f>D61</f>
        <v>0</v>
      </c>
      <c r="F61" s="20" t="s">
        <v>9</v>
      </c>
      <c r="H61" s="24"/>
      <c r="I61" s="84"/>
    </row>
    <row r="62" spans="1:9" s="33" customFormat="1" ht="25">
      <c r="A62" s="20" t="s">
        <v>105</v>
      </c>
      <c r="B62" s="42" t="s">
        <v>128</v>
      </c>
      <c r="C62" s="43" t="s">
        <v>129</v>
      </c>
      <c r="D62" s="44">
        <v>7</v>
      </c>
      <c r="E62" s="32">
        <f>D62</f>
        <v>7</v>
      </c>
      <c r="F62" s="20" t="s">
        <v>9</v>
      </c>
      <c r="H62" s="24"/>
      <c r="I62" s="84"/>
    </row>
    <row r="63" spans="1:9" s="33" customFormat="1">
      <c r="A63" s="20"/>
      <c r="B63" s="54" t="s">
        <v>130</v>
      </c>
      <c r="C63" s="55" t="s">
        <v>131</v>
      </c>
      <c r="D63" s="56">
        <v>395</v>
      </c>
      <c r="E63" s="32">
        <f>D63</f>
        <v>395</v>
      </c>
      <c r="F63" s="20" t="s">
        <v>9</v>
      </c>
      <c r="H63" s="24"/>
      <c r="I63" s="84"/>
    </row>
    <row r="64" spans="1:9" s="33" customFormat="1" ht="25">
      <c r="A64" s="20" t="s">
        <v>100</v>
      </c>
      <c r="B64" s="38" t="s">
        <v>132</v>
      </c>
      <c r="C64" s="39" t="s">
        <v>133</v>
      </c>
      <c r="D64" s="40">
        <v>0</v>
      </c>
      <c r="E64" s="41">
        <f>SUM(E65:E68)</f>
        <v>0</v>
      </c>
      <c r="F64" s="20" t="s">
        <v>9</v>
      </c>
      <c r="H64" s="24"/>
      <c r="I64" s="84"/>
    </row>
    <row r="65" spans="1:9" s="33" customFormat="1">
      <c r="A65" s="20" t="s">
        <v>100</v>
      </c>
      <c r="B65" s="42" t="s">
        <v>134</v>
      </c>
      <c r="C65" s="43" t="s">
        <v>135</v>
      </c>
      <c r="D65" s="44">
        <v>0</v>
      </c>
      <c r="E65" s="32">
        <f>D65</f>
        <v>0</v>
      </c>
      <c r="F65" s="20" t="s">
        <v>9</v>
      </c>
      <c r="H65" s="24"/>
      <c r="I65" s="84"/>
    </row>
    <row r="66" spans="1:9" s="33" customFormat="1">
      <c r="A66" s="20" t="s">
        <v>100</v>
      </c>
      <c r="B66" s="42" t="s">
        <v>136</v>
      </c>
      <c r="C66" s="43" t="s">
        <v>137</v>
      </c>
      <c r="D66" s="44">
        <v>0</v>
      </c>
      <c r="E66" s="32">
        <f>D66</f>
        <v>0</v>
      </c>
      <c r="F66" s="20" t="s">
        <v>9</v>
      </c>
      <c r="H66" s="24"/>
      <c r="I66" s="84"/>
    </row>
    <row r="67" spans="1:9" s="33" customFormat="1">
      <c r="A67" s="20" t="s">
        <v>100</v>
      </c>
      <c r="B67" s="42" t="s">
        <v>138</v>
      </c>
      <c r="C67" s="43" t="s">
        <v>139</v>
      </c>
      <c r="D67" s="44">
        <v>0</v>
      </c>
      <c r="E67" s="32">
        <f>D67</f>
        <v>0</v>
      </c>
      <c r="F67" s="20" t="s">
        <v>9</v>
      </c>
      <c r="H67" s="24"/>
      <c r="I67" s="84"/>
    </row>
    <row r="68" spans="1:9" s="33" customFormat="1" ht="25">
      <c r="A68" s="20" t="s">
        <v>100</v>
      </c>
      <c r="B68" s="42" t="s">
        <v>140</v>
      </c>
      <c r="C68" s="43" t="s">
        <v>141</v>
      </c>
      <c r="D68" s="44">
        <v>0</v>
      </c>
      <c r="E68" s="32">
        <f>D68</f>
        <v>0</v>
      </c>
      <c r="F68" s="20" t="s">
        <v>9</v>
      </c>
      <c r="H68" s="24"/>
      <c r="I68" s="84"/>
    </row>
    <row r="69" spans="1:9" s="33" customFormat="1">
      <c r="A69" s="20"/>
      <c r="B69" s="38" t="s">
        <v>142</v>
      </c>
      <c r="C69" s="39" t="s">
        <v>143</v>
      </c>
      <c r="D69" s="40">
        <v>459</v>
      </c>
      <c r="E69" s="32">
        <f>D69</f>
        <v>459</v>
      </c>
      <c r="F69" s="20" t="s">
        <v>9</v>
      </c>
      <c r="H69" s="24"/>
      <c r="I69" s="84"/>
    </row>
    <row r="70" spans="1:9" s="33" customFormat="1">
      <c r="A70" s="20"/>
      <c r="B70" s="38" t="s">
        <v>144</v>
      </c>
      <c r="C70" s="39" t="s">
        <v>145</v>
      </c>
      <c r="D70" s="40">
        <v>0</v>
      </c>
      <c r="E70" s="41">
        <f>SUM(E71:E77)</f>
        <v>3677</v>
      </c>
      <c r="F70" s="20" t="s">
        <v>9</v>
      </c>
      <c r="H70" s="24"/>
      <c r="I70" s="84"/>
    </row>
    <row r="71" spans="1:9" s="33" customFormat="1">
      <c r="A71" s="20"/>
      <c r="B71" s="42" t="s">
        <v>146</v>
      </c>
      <c r="C71" s="43" t="s">
        <v>147</v>
      </c>
      <c r="D71" s="44">
        <v>630</v>
      </c>
      <c r="E71" s="32">
        <f t="shared" ref="E71:E77" si="2">D71</f>
        <v>630</v>
      </c>
      <c r="F71" s="20" t="s">
        <v>9</v>
      </c>
      <c r="H71" s="24"/>
      <c r="I71" s="84"/>
    </row>
    <row r="72" spans="1:9" s="33" customFormat="1">
      <c r="A72" s="20"/>
      <c r="B72" s="42" t="s">
        <v>148</v>
      </c>
      <c r="C72" s="43" t="s">
        <v>149</v>
      </c>
      <c r="D72" s="44">
        <v>2145</v>
      </c>
      <c r="E72" s="32">
        <f t="shared" si="2"/>
        <v>2145</v>
      </c>
      <c r="F72" s="20" t="s">
        <v>9</v>
      </c>
      <c r="H72" s="24"/>
      <c r="I72" s="84"/>
    </row>
    <row r="73" spans="1:9" s="33" customFormat="1">
      <c r="A73" s="20"/>
      <c r="B73" s="42" t="s">
        <v>150</v>
      </c>
      <c r="C73" s="43" t="s">
        <v>151</v>
      </c>
      <c r="D73" s="44">
        <v>0</v>
      </c>
      <c r="E73" s="32">
        <f t="shared" si="2"/>
        <v>0</v>
      </c>
      <c r="F73" s="20" t="s">
        <v>9</v>
      </c>
      <c r="H73" s="24"/>
      <c r="I73" s="84"/>
    </row>
    <row r="74" spans="1:9" s="33" customFormat="1">
      <c r="A74" s="20"/>
      <c r="B74" s="42" t="s">
        <v>152</v>
      </c>
      <c r="C74" s="43" t="s">
        <v>153</v>
      </c>
      <c r="D74" s="44">
        <v>0</v>
      </c>
      <c r="E74" s="32">
        <f t="shared" si="2"/>
        <v>0</v>
      </c>
      <c r="F74" s="20" t="s">
        <v>9</v>
      </c>
      <c r="H74" s="24"/>
      <c r="I74" s="84"/>
    </row>
    <row r="75" spans="1:9" s="33" customFormat="1" ht="25">
      <c r="A75" s="20" t="s">
        <v>30</v>
      </c>
      <c r="B75" s="42" t="s">
        <v>154</v>
      </c>
      <c r="C75" s="43" t="s">
        <v>155</v>
      </c>
      <c r="D75" s="44">
        <v>467</v>
      </c>
      <c r="E75" s="32">
        <f t="shared" si="2"/>
        <v>467</v>
      </c>
      <c r="F75" s="20" t="s">
        <v>9</v>
      </c>
      <c r="H75" s="24"/>
      <c r="I75" s="84"/>
    </row>
    <row r="76" spans="1:9" s="33" customFormat="1">
      <c r="A76" s="20"/>
      <c r="B76" s="42" t="s">
        <v>156</v>
      </c>
      <c r="C76" s="43" t="s">
        <v>157</v>
      </c>
      <c r="D76" s="44">
        <v>28</v>
      </c>
      <c r="E76" s="32">
        <f t="shared" si="2"/>
        <v>28</v>
      </c>
      <c r="F76" s="20" t="s">
        <v>9</v>
      </c>
      <c r="H76" s="24"/>
      <c r="I76" s="84"/>
    </row>
    <row r="77" spans="1:9" s="33" customFormat="1">
      <c r="A77" s="20" t="s">
        <v>30</v>
      </c>
      <c r="B77" s="42" t="s">
        <v>158</v>
      </c>
      <c r="C77" s="43" t="s">
        <v>159</v>
      </c>
      <c r="D77" s="44">
        <v>407</v>
      </c>
      <c r="E77" s="32">
        <f t="shared" si="2"/>
        <v>407</v>
      </c>
      <c r="F77" s="20" t="s">
        <v>9</v>
      </c>
      <c r="H77" s="24"/>
      <c r="I77" s="84"/>
    </row>
    <row r="78" spans="1:9" s="33" customFormat="1">
      <c r="A78" s="58"/>
      <c r="B78" s="45" t="s">
        <v>160</v>
      </c>
      <c r="C78" s="46" t="s">
        <v>161</v>
      </c>
      <c r="D78" s="47">
        <v>0</v>
      </c>
      <c r="E78" s="52">
        <f>E79+E80+E83+E87+E91</f>
        <v>295</v>
      </c>
      <c r="F78" s="20" t="s">
        <v>9</v>
      </c>
      <c r="H78" s="24"/>
      <c r="I78" s="84"/>
    </row>
    <row r="79" spans="1:9" s="33" customFormat="1">
      <c r="A79" s="58"/>
      <c r="B79" s="38" t="s">
        <v>162</v>
      </c>
      <c r="C79" s="39" t="s">
        <v>163</v>
      </c>
      <c r="D79" s="40">
        <v>141</v>
      </c>
      <c r="E79" s="32">
        <f>D79</f>
        <v>141</v>
      </c>
      <c r="F79" s="20" t="s">
        <v>9</v>
      </c>
      <c r="H79" s="24"/>
      <c r="I79" s="84"/>
    </row>
    <row r="80" spans="1:9" s="33" customFormat="1">
      <c r="A80" s="59"/>
      <c r="B80" s="38" t="s">
        <v>164</v>
      </c>
      <c r="C80" s="39" t="s">
        <v>165</v>
      </c>
      <c r="D80" s="40">
        <v>0</v>
      </c>
      <c r="E80" s="57">
        <f>SUM(E81:E82)</f>
        <v>0</v>
      </c>
      <c r="F80" s="20" t="s">
        <v>9</v>
      </c>
      <c r="H80" s="24"/>
      <c r="I80" s="84"/>
    </row>
    <row r="81" spans="1:9" s="33" customFormat="1">
      <c r="A81" s="59"/>
      <c r="B81" s="42" t="s">
        <v>166</v>
      </c>
      <c r="C81" s="43" t="s">
        <v>167</v>
      </c>
      <c r="D81" s="44">
        <v>0</v>
      </c>
      <c r="E81" s="32">
        <f>D81</f>
        <v>0</v>
      </c>
      <c r="F81" s="20" t="s">
        <v>9</v>
      </c>
      <c r="H81" s="24"/>
      <c r="I81" s="84"/>
    </row>
    <row r="82" spans="1:9" s="33" customFormat="1">
      <c r="A82" s="59"/>
      <c r="B82" s="42" t="s">
        <v>168</v>
      </c>
      <c r="C82" s="43" t="s">
        <v>169</v>
      </c>
      <c r="D82" s="44">
        <v>0</v>
      </c>
      <c r="E82" s="32">
        <f>D82</f>
        <v>0</v>
      </c>
      <c r="F82" s="20" t="s">
        <v>9</v>
      </c>
      <c r="H82" s="24"/>
      <c r="I82" s="84"/>
    </row>
    <row r="83" spans="1:9" s="33" customFormat="1">
      <c r="A83" s="60" t="s">
        <v>30</v>
      </c>
      <c r="B83" s="38" t="s">
        <v>170</v>
      </c>
      <c r="C83" s="39" t="s">
        <v>171</v>
      </c>
      <c r="D83" s="40">
        <v>0</v>
      </c>
      <c r="E83" s="48">
        <f>SUM(E84:E86)</f>
        <v>0</v>
      </c>
      <c r="F83" s="20" t="s">
        <v>9</v>
      </c>
      <c r="H83" s="24"/>
      <c r="I83" s="84"/>
    </row>
    <row r="84" spans="1:9" s="33" customFormat="1" ht="25">
      <c r="A84" s="20" t="s">
        <v>30</v>
      </c>
      <c r="B84" s="42" t="s">
        <v>172</v>
      </c>
      <c r="C84" s="43" t="s">
        <v>173</v>
      </c>
      <c r="D84" s="44">
        <v>0</v>
      </c>
      <c r="E84" s="32">
        <f>D84</f>
        <v>0</v>
      </c>
      <c r="F84" s="20" t="s">
        <v>9</v>
      </c>
      <c r="H84" s="24"/>
      <c r="I84" s="84"/>
    </row>
    <row r="85" spans="1:9" s="33" customFormat="1">
      <c r="A85" s="20" t="s">
        <v>30</v>
      </c>
      <c r="B85" s="42" t="s">
        <v>174</v>
      </c>
      <c r="C85" s="43" t="s">
        <v>175</v>
      </c>
      <c r="D85" s="44">
        <v>0</v>
      </c>
      <c r="E85" s="32">
        <f>D85</f>
        <v>0</v>
      </c>
      <c r="F85" s="20" t="s">
        <v>9</v>
      </c>
      <c r="H85" s="24"/>
      <c r="I85" s="84"/>
    </row>
    <row r="86" spans="1:9" s="33" customFormat="1">
      <c r="A86" s="20" t="s">
        <v>30</v>
      </c>
      <c r="B86" s="42" t="s">
        <v>176</v>
      </c>
      <c r="C86" s="43" t="s">
        <v>177</v>
      </c>
      <c r="D86" s="44">
        <v>0</v>
      </c>
      <c r="E86" s="32">
        <f>D86</f>
        <v>0</v>
      </c>
      <c r="F86" s="20" t="s">
        <v>9</v>
      </c>
      <c r="H86" s="24"/>
      <c r="I86" s="84"/>
    </row>
    <row r="87" spans="1:9" s="33" customFormat="1">
      <c r="A87" s="20"/>
      <c r="B87" s="38" t="s">
        <v>178</v>
      </c>
      <c r="C87" s="39" t="s">
        <v>179</v>
      </c>
      <c r="D87" s="40">
        <v>0</v>
      </c>
      <c r="E87" s="48">
        <f>SUM(E88:E90)</f>
        <v>0</v>
      </c>
      <c r="F87" s="20" t="s">
        <v>9</v>
      </c>
      <c r="H87" s="24"/>
      <c r="I87" s="84"/>
    </row>
    <row r="88" spans="1:9" s="33" customFormat="1" ht="25">
      <c r="A88" s="20"/>
      <c r="B88" s="42" t="s">
        <v>180</v>
      </c>
      <c r="C88" s="43" t="s">
        <v>181</v>
      </c>
      <c r="D88" s="44">
        <v>0</v>
      </c>
      <c r="E88" s="32">
        <f>D88</f>
        <v>0</v>
      </c>
      <c r="F88" s="20" t="s">
        <v>9</v>
      </c>
      <c r="H88" s="24"/>
      <c r="I88" s="84"/>
    </row>
    <row r="89" spans="1:9" s="33" customFormat="1">
      <c r="A89" s="20"/>
      <c r="B89" s="42" t="s">
        <v>182</v>
      </c>
      <c r="C89" s="43" t="s">
        <v>183</v>
      </c>
      <c r="D89" s="44">
        <v>0</v>
      </c>
      <c r="E89" s="32">
        <f>D89</f>
        <v>0</v>
      </c>
      <c r="F89" s="20" t="s">
        <v>9</v>
      </c>
      <c r="H89" s="24"/>
      <c r="I89" s="84"/>
    </row>
    <row r="90" spans="1:9" s="33" customFormat="1">
      <c r="A90" s="20"/>
      <c r="B90" s="42" t="s">
        <v>184</v>
      </c>
      <c r="C90" s="43" t="s">
        <v>185</v>
      </c>
      <c r="D90" s="44">
        <v>0</v>
      </c>
      <c r="E90" s="32">
        <f>D90</f>
        <v>0</v>
      </c>
      <c r="F90" s="20" t="s">
        <v>9</v>
      </c>
      <c r="H90" s="24"/>
      <c r="I90" s="84"/>
    </row>
    <row r="91" spans="1:9" s="33" customFormat="1">
      <c r="A91" s="20"/>
      <c r="B91" s="38" t="s">
        <v>186</v>
      </c>
      <c r="C91" s="39" t="s">
        <v>187</v>
      </c>
      <c r="D91" s="40">
        <v>0</v>
      </c>
      <c r="E91" s="41">
        <f>E92+E96</f>
        <v>154</v>
      </c>
      <c r="F91" s="20" t="s">
        <v>9</v>
      </c>
      <c r="H91" s="24"/>
      <c r="I91" s="84"/>
    </row>
    <row r="92" spans="1:9" s="33" customFormat="1">
      <c r="A92" s="20"/>
      <c r="B92" s="42" t="s">
        <v>188</v>
      </c>
      <c r="C92" s="43" t="s">
        <v>189</v>
      </c>
      <c r="D92" s="44">
        <v>0</v>
      </c>
      <c r="E92" s="41">
        <f>SUM(E93:E95)</f>
        <v>0</v>
      </c>
      <c r="F92" s="20" t="s">
        <v>9</v>
      </c>
      <c r="H92" s="24"/>
      <c r="I92" s="84"/>
    </row>
    <row r="93" spans="1:9" s="33" customFormat="1">
      <c r="A93" s="20"/>
      <c r="B93" s="54" t="s">
        <v>190</v>
      </c>
      <c r="C93" s="55" t="s">
        <v>191</v>
      </c>
      <c r="D93" s="56">
        <v>0</v>
      </c>
      <c r="E93" s="32">
        <f>D93</f>
        <v>0</v>
      </c>
      <c r="F93" s="20" t="s">
        <v>9</v>
      </c>
      <c r="H93" s="24"/>
      <c r="I93" s="84"/>
    </row>
    <row r="94" spans="1:9" s="33" customFormat="1">
      <c r="A94" s="20"/>
      <c r="B94" s="54" t="s">
        <v>192</v>
      </c>
      <c r="C94" s="55" t="s">
        <v>193</v>
      </c>
      <c r="D94" s="56">
        <v>0</v>
      </c>
      <c r="E94" s="32">
        <f>D94</f>
        <v>0</v>
      </c>
      <c r="F94" s="20" t="s">
        <v>9</v>
      </c>
      <c r="H94" s="24"/>
      <c r="I94" s="84"/>
    </row>
    <row r="95" spans="1:9" s="33" customFormat="1">
      <c r="A95" s="20"/>
      <c r="B95" s="54" t="s">
        <v>194</v>
      </c>
      <c r="C95" s="55" t="s">
        <v>195</v>
      </c>
      <c r="D95" s="56">
        <v>0</v>
      </c>
      <c r="E95" s="32">
        <f>D95</f>
        <v>0</v>
      </c>
      <c r="F95" s="20" t="s">
        <v>9</v>
      </c>
      <c r="H95" s="24"/>
      <c r="I95" s="84"/>
    </row>
    <row r="96" spans="1:9" s="33" customFormat="1">
      <c r="A96" s="20"/>
      <c r="B96" s="42" t="s">
        <v>196</v>
      </c>
      <c r="C96" s="43" t="s">
        <v>197</v>
      </c>
      <c r="D96" s="44">
        <v>154</v>
      </c>
      <c r="E96" s="32">
        <f>D96</f>
        <v>154</v>
      </c>
      <c r="F96" s="20" t="s">
        <v>9</v>
      </c>
      <c r="H96" s="24"/>
      <c r="I96" s="84"/>
    </row>
    <row r="97" spans="1:9" s="33" customFormat="1">
      <c r="A97" s="20"/>
      <c r="B97" s="45" t="s">
        <v>198</v>
      </c>
      <c r="C97" s="46" t="s">
        <v>199</v>
      </c>
      <c r="D97" s="47">
        <v>0</v>
      </c>
      <c r="E97" s="52">
        <f>SUM(E98:E100)</f>
        <v>1587</v>
      </c>
      <c r="F97" s="20" t="s">
        <v>9</v>
      </c>
      <c r="H97" s="24"/>
      <c r="I97" s="84"/>
    </row>
    <row r="98" spans="1:9" s="33" customFormat="1" ht="25">
      <c r="A98" s="20"/>
      <c r="B98" s="38" t="s">
        <v>200</v>
      </c>
      <c r="C98" s="39" t="s">
        <v>201</v>
      </c>
      <c r="D98" s="40">
        <v>1587</v>
      </c>
      <c r="E98" s="32">
        <f>D98</f>
        <v>1587</v>
      </c>
      <c r="F98" s="20" t="s">
        <v>9</v>
      </c>
      <c r="H98" s="24"/>
      <c r="I98" s="84"/>
    </row>
    <row r="99" spans="1:9" s="33" customFormat="1">
      <c r="A99" s="20"/>
      <c r="B99" s="38" t="s">
        <v>202</v>
      </c>
      <c r="C99" s="39" t="s">
        <v>203</v>
      </c>
      <c r="D99" s="40">
        <v>0</v>
      </c>
      <c r="E99" s="32">
        <f>D99</f>
        <v>0</v>
      </c>
      <c r="F99" s="20" t="s">
        <v>9</v>
      </c>
      <c r="H99" s="24"/>
      <c r="I99" s="84"/>
    </row>
    <row r="100" spans="1:9" s="33" customFormat="1">
      <c r="A100" s="20"/>
      <c r="B100" s="38" t="s">
        <v>204</v>
      </c>
      <c r="C100" s="39" t="s">
        <v>205</v>
      </c>
      <c r="D100" s="40">
        <v>0</v>
      </c>
      <c r="E100" s="32">
        <f>D100</f>
        <v>0</v>
      </c>
      <c r="F100" s="20" t="s">
        <v>9</v>
      </c>
      <c r="H100" s="24"/>
      <c r="I100" s="84"/>
    </row>
    <row r="101" spans="1:9" s="33" customFormat="1">
      <c r="A101" s="20"/>
      <c r="B101" s="45" t="s">
        <v>206</v>
      </c>
      <c r="C101" s="46" t="s">
        <v>207</v>
      </c>
      <c r="D101" s="47">
        <v>0</v>
      </c>
      <c r="E101" s="48">
        <f>SUM(E102:E107)</f>
        <v>5661</v>
      </c>
      <c r="F101" s="20" t="s">
        <v>9</v>
      </c>
      <c r="H101" s="24"/>
      <c r="I101" s="84"/>
    </row>
    <row r="102" spans="1:9" s="33" customFormat="1">
      <c r="A102" s="20"/>
      <c r="B102" s="38" t="s">
        <v>208</v>
      </c>
      <c r="C102" s="39" t="s">
        <v>209</v>
      </c>
      <c r="D102" s="40">
        <v>154</v>
      </c>
      <c r="E102" s="32">
        <f t="shared" ref="E102:E108" si="3">D102</f>
        <v>154</v>
      </c>
      <c r="F102" s="20" t="s">
        <v>9</v>
      </c>
      <c r="H102" s="24"/>
      <c r="I102" s="84"/>
    </row>
    <row r="103" spans="1:9" s="33" customFormat="1">
      <c r="A103" s="20"/>
      <c r="B103" s="38" t="s">
        <v>210</v>
      </c>
      <c r="C103" s="39" t="s">
        <v>211</v>
      </c>
      <c r="D103" s="40">
        <v>2738</v>
      </c>
      <c r="E103" s="32">
        <f t="shared" si="3"/>
        <v>2738</v>
      </c>
      <c r="F103" s="20" t="s">
        <v>9</v>
      </c>
      <c r="H103" s="24"/>
      <c r="I103" s="84"/>
    </row>
    <row r="104" spans="1:9" s="33" customFormat="1">
      <c r="A104" s="20"/>
      <c r="B104" s="38" t="s">
        <v>212</v>
      </c>
      <c r="C104" s="39" t="s">
        <v>213</v>
      </c>
      <c r="D104" s="40">
        <v>0</v>
      </c>
      <c r="E104" s="32">
        <f t="shared" si="3"/>
        <v>0</v>
      </c>
      <c r="F104" s="20" t="s">
        <v>9</v>
      </c>
      <c r="H104" s="24"/>
      <c r="I104" s="84"/>
    </row>
    <row r="105" spans="1:9" s="33" customFormat="1">
      <c r="A105" s="20"/>
      <c r="B105" s="26" t="s">
        <v>214</v>
      </c>
      <c r="C105" s="53" t="s">
        <v>215</v>
      </c>
      <c r="D105" s="27">
        <v>2540</v>
      </c>
      <c r="E105" s="32">
        <f t="shared" si="3"/>
        <v>2540</v>
      </c>
      <c r="F105" s="20" t="s">
        <v>9</v>
      </c>
      <c r="H105" s="24"/>
      <c r="I105" s="84"/>
    </row>
    <row r="106" spans="1:9" s="33" customFormat="1">
      <c r="A106" s="20"/>
      <c r="B106" s="38" t="s">
        <v>216</v>
      </c>
      <c r="C106" s="39" t="s">
        <v>217</v>
      </c>
      <c r="D106" s="40">
        <v>144</v>
      </c>
      <c r="E106" s="32">
        <f t="shared" si="3"/>
        <v>144</v>
      </c>
      <c r="F106" s="20" t="s">
        <v>9</v>
      </c>
      <c r="H106" s="24"/>
      <c r="I106" s="84"/>
    </row>
    <row r="107" spans="1:9" s="33" customFormat="1">
      <c r="A107" s="20"/>
      <c r="B107" s="38" t="s">
        <v>218</v>
      </c>
      <c r="C107" s="39" t="s">
        <v>219</v>
      </c>
      <c r="D107" s="40">
        <v>85</v>
      </c>
      <c r="E107" s="32">
        <f t="shared" si="3"/>
        <v>85</v>
      </c>
      <c r="F107" s="20" t="s">
        <v>9</v>
      </c>
      <c r="H107" s="24"/>
      <c r="I107" s="84"/>
    </row>
    <row r="108" spans="1:9" s="33" customFormat="1">
      <c r="A108" s="20"/>
      <c r="B108" s="45" t="s">
        <v>220</v>
      </c>
      <c r="C108" s="46" t="s">
        <v>221</v>
      </c>
      <c r="D108" s="47">
        <v>0</v>
      </c>
      <c r="E108" s="32">
        <f t="shared" si="3"/>
        <v>0</v>
      </c>
      <c r="F108" s="20" t="s">
        <v>9</v>
      </c>
      <c r="H108" s="24"/>
      <c r="I108" s="84"/>
    </row>
    <row r="109" spans="1:9" s="33" customFormat="1">
      <c r="A109" s="20"/>
      <c r="B109" s="45" t="s">
        <v>222</v>
      </c>
      <c r="C109" s="46" t="s">
        <v>223</v>
      </c>
      <c r="D109" s="47">
        <v>0</v>
      </c>
      <c r="E109" s="48">
        <f>SUM(E110:E112)</f>
        <v>628</v>
      </c>
      <c r="F109" s="20" t="s">
        <v>9</v>
      </c>
      <c r="H109" s="24"/>
      <c r="I109" s="84"/>
    </row>
    <row r="110" spans="1:9" s="33" customFormat="1">
      <c r="A110" s="20"/>
      <c r="B110" s="38" t="s">
        <v>224</v>
      </c>
      <c r="C110" s="39" t="s">
        <v>225</v>
      </c>
      <c r="D110" s="40">
        <v>117</v>
      </c>
      <c r="E110" s="32">
        <f>D110</f>
        <v>117</v>
      </c>
      <c r="F110" s="20" t="s">
        <v>9</v>
      </c>
      <c r="H110" s="24"/>
      <c r="I110" s="84"/>
    </row>
    <row r="111" spans="1:9" s="33" customFormat="1">
      <c r="A111" s="20"/>
      <c r="B111" s="38" t="s">
        <v>226</v>
      </c>
      <c r="C111" s="39" t="s">
        <v>227</v>
      </c>
      <c r="D111" s="40">
        <v>169</v>
      </c>
      <c r="E111" s="32">
        <f>D111</f>
        <v>169</v>
      </c>
      <c r="F111" s="20" t="s">
        <v>9</v>
      </c>
      <c r="H111" s="24"/>
      <c r="I111" s="84"/>
    </row>
    <row r="112" spans="1:9" s="33" customFormat="1">
      <c r="A112" s="20"/>
      <c r="B112" s="38" t="s">
        <v>228</v>
      </c>
      <c r="C112" s="39" t="s">
        <v>229</v>
      </c>
      <c r="D112" s="40">
        <v>342</v>
      </c>
      <c r="E112" s="32">
        <f>D112</f>
        <v>342</v>
      </c>
      <c r="F112" s="20" t="s">
        <v>9</v>
      </c>
      <c r="H112" s="24"/>
      <c r="I112" s="84"/>
    </row>
    <row r="113" spans="1:9" s="33" customFormat="1">
      <c r="A113" s="20"/>
      <c r="B113" s="45" t="s">
        <v>230</v>
      </c>
      <c r="C113" s="46" t="s">
        <v>231</v>
      </c>
      <c r="D113" s="47">
        <v>0</v>
      </c>
      <c r="E113" s="52">
        <f>E4+E27+E30+E35+E78+E97+E101+E108+E109</f>
        <v>193479</v>
      </c>
      <c r="F113" s="20" t="s">
        <v>9</v>
      </c>
      <c r="H113" s="24"/>
      <c r="I113" s="84"/>
    </row>
    <row r="114" spans="1:9" s="33" customFormat="1">
      <c r="A114" s="20"/>
      <c r="B114" s="61"/>
      <c r="C114" s="62" t="s">
        <v>232</v>
      </c>
      <c r="D114" s="63">
        <v>0</v>
      </c>
      <c r="E114" s="32">
        <f>D114</f>
        <v>0</v>
      </c>
      <c r="F114" s="20" t="s">
        <v>9</v>
      </c>
      <c r="H114" s="24"/>
      <c r="I114" s="84"/>
    </row>
    <row r="115" spans="1:9" s="33" customFormat="1">
      <c r="A115" s="20"/>
      <c r="B115" s="45" t="s">
        <v>233</v>
      </c>
      <c r="C115" s="46" t="s">
        <v>234</v>
      </c>
      <c r="D115" s="47">
        <v>0</v>
      </c>
      <c r="E115" s="52">
        <f>E116+E135</f>
        <v>53892</v>
      </c>
      <c r="F115" s="20" t="s">
        <v>9</v>
      </c>
      <c r="H115" s="24"/>
      <c r="I115" s="84"/>
    </row>
    <row r="116" spans="1:9" s="33" customFormat="1">
      <c r="A116" s="20"/>
      <c r="B116" s="38" t="s">
        <v>235</v>
      </c>
      <c r="C116" s="39" t="s">
        <v>236</v>
      </c>
      <c r="D116" s="40">
        <v>0</v>
      </c>
      <c r="E116" s="48">
        <f>E117+E121+E125+SUM(E129:E134)</f>
        <v>53481</v>
      </c>
      <c r="F116" s="20" t="s">
        <v>9</v>
      </c>
      <c r="H116" s="24"/>
      <c r="I116" s="84"/>
    </row>
    <row r="117" spans="1:9" s="33" customFormat="1">
      <c r="A117" s="20"/>
      <c r="B117" s="42" t="s">
        <v>237</v>
      </c>
      <c r="C117" s="43" t="s">
        <v>238</v>
      </c>
      <c r="D117" s="44">
        <v>0</v>
      </c>
      <c r="E117" s="41">
        <f>SUM(E118:E120)</f>
        <v>25824</v>
      </c>
      <c r="F117" s="20" t="s">
        <v>9</v>
      </c>
      <c r="H117" s="24"/>
      <c r="I117" s="84"/>
    </row>
    <row r="118" spans="1:9" s="33" customFormat="1">
      <c r="A118" s="20"/>
      <c r="B118" s="54" t="s">
        <v>239</v>
      </c>
      <c r="C118" s="55" t="s">
        <v>240</v>
      </c>
      <c r="D118" s="56">
        <v>25445</v>
      </c>
      <c r="E118" s="32">
        <f>D118</f>
        <v>25445</v>
      </c>
      <c r="F118" s="20" t="s">
        <v>9</v>
      </c>
      <c r="H118" s="24"/>
      <c r="I118" s="84"/>
    </row>
    <row r="119" spans="1:9" s="33" customFormat="1">
      <c r="A119" s="20"/>
      <c r="B119" s="54" t="s">
        <v>241</v>
      </c>
      <c r="C119" s="55" t="s">
        <v>242</v>
      </c>
      <c r="D119" s="56">
        <v>57</v>
      </c>
      <c r="E119" s="32">
        <f>D119</f>
        <v>57</v>
      </c>
      <c r="F119" s="20" t="s">
        <v>9</v>
      </c>
      <c r="H119" s="24"/>
      <c r="I119" s="84"/>
    </row>
    <row r="120" spans="1:9" s="33" customFormat="1">
      <c r="A120" s="20"/>
      <c r="B120" s="54" t="s">
        <v>243</v>
      </c>
      <c r="C120" s="55" t="s">
        <v>244</v>
      </c>
      <c r="D120" s="56">
        <v>322</v>
      </c>
      <c r="E120" s="32">
        <f>D120</f>
        <v>322</v>
      </c>
      <c r="F120" s="20" t="s">
        <v>9</v>
      </c>
      <c r="H120" s="24"/>
      <c r="I120" s="84"/>
    </row>
    <row r="121" spans="1:9" s="33" customFormat="1">
      <c r="A121" s="20"/>
      <c r="B121" s="42" t="s">
        <v>245</v>
      </c>
      <c r="C121" s="43" t="s">
        <v>246</v>
      </c>
      <c r="D121" s="44">
        <v>0</v>
      </c>
      <c r="E121" s="41">
        <f>SUM(E122:E124)</f>
        <v>394</v>
      </c>
      <c r="F121" s="20" t="s">
        <v>9</v>
      </c>
      <c r="H121" s="24"/>
      <c r="I121" s="84"/>
    </row>
    <row r="122" spans="1:9" s="33" customFormat="1">
      <c r="A122" s="20" t="s">
        <v>30</v>
      </c>
      <c r="B122" s="54" t="s">
        <v>247</v>
      </c>
      <c r="C122" s="55" t="s">
        <v>248</v>
      </c>
      <c r="D122" s="56">
        <v>7</v>
      </c>
      <c r="E122" s="32">
        <f>D122</f>
        <v>7</v>
      </c>
      <c r="F122" s="20" t="s">
        <v>9</v>
      </c>
      <c r="H122" s="24"/>
      <c r="I122" s="84"/>
    </row>
    <row r="123" spans="1:9" s="33" customFormat="1">
      <c r="A123" s="20" t="s">
        <v>100</v>
      </c>
      <c r="B123" s="54" t="s">
        <v>249</v>
      </c>
      <c r="C123" s="55" t="s">
        <v>250</v>
      </c>
      <c r="D123" s="56">
        <v>0</v>
      </c>
      <c r="E123" s="32">
        <f>D123</f>
        <v>0</v>
      </c>
      <c r="F123" s="20" t="s">
        <v>9</v>
      </c>
      <c r="H123" s="24"/>
      <c r="I123" s="84"/>
    </row>
    <row r="124" spans="1:9" s="33" customFormat="1">
      <c r="A124" s="20"/>
      <c r="B124" s="54" t="s">
        <v>251</v>
      </c>
      <c r="C124" s="55" t="s">
        <v>252</v>
      </c>
      <c r="D124" s="56">
        <v>387</v>
      </c>
      <c r="E124" s="32">
        <f>D124</f>
        <v>387</v>
      </c>
      <c r="F124" s="20" t="s">
        <v>9</v>
      </c>
      <c r="H124" s="24"/>
      <c r="I124" s="84"/>
    </row>
    <row r="125" spans="1:9" s="33" customFormat="1">
      <c r="A125" s="20"/>
      <c r="B125" s="42" t="s">
        <v>253</v>
      </c>
      <c r="C125" s="43" t="s">
        <v>254</v>
      </c>
      <c r="D125" s="44">
        <v>0</v>
      </c>
      <c r="E125" s="41">
        <f>SUM(E126:E128)</f>
        <v>26753</v>
      </c>
      <c r="F125" s="20" t="s">
        <v>9</v>
      </c>
      <c r="H125" s="24"/>
      <c r="I125" s="84"/>
    </row>
    <row r="126" spans="1:9" s="33" customFormat="1">
      <c r="A126" s="20"/>
      <c r="B126" s="54" t="s">
        <v>255</v>
      </c>
      <c r="C126" s="55" t="s">
        <v>256</v>
      </c>
      <c r="D126" s="56">
        <v>21303</v>
      </c>
      <c r="E126" s="32">
        <f t="shared" ref="E126:E134" si="4">D126</f>
        <v>21303</v>
      </c>
      <c r="F126" s="20" t="s">
        <v>9</v>
      </c>
      <c r="H126" s="24"/>
      <c r="I126" s="84"/>
    </row>
    <row r="127" spans="1:9" s="33" customFormat="1">
      <c r="A127" s="20"/>
      <c r="B127" s="54" t="s">
        <v>257</v>
      </c>
      <c r="C127" s="55" t="s">
        <v>258</v>
      </c>
      <c r="D127" s="56">
        <v>1800</v>
      </c>
      <c r="E127" s="32">
        <f t="shared" si="4"/>
        <v>1800</v>
      </c>
      <c r="F127" s="20" t="s">
        <v>9</v>
      </c>
      <c r="H127" s="24"/>
      <c r="I127" s="84"/>
    </row>
    <row r="128" spans="1:9" s="33" customFormat="1">
      <c r="A128" s="20"/>
      <c r="B128" s="54" t="s">
        <v>259</v>
      </c>
      <c r="C128" s="55" t="s">
        <v>260</v>
      </c>
      <c r="D128" s="56">
        <v>3650</v>
      </c>
      <c r="E128" s="32">
        <f t="shared" si="4"/>
        <v>3650</v>
      </c>
      <c r="F128" s="20" t="s">
        <v>9</v>
      </c>
      <c r="H128" s="24"/>
      <c r="I128" s="84"/>
    </row>
    <row r="129" spans="1:9" s="33" customFormat="1">
      <c r="A129" s="20"/>
      <c r="B129" s="42" t="s">
        <v>261</v>
      </c>
      <c r="C129" s="43" t="s">
        <v>262</v>
      </c>
      <c r="D129" s="44">
        <v>58</v>
      </c>
      <c r="E129" s="32">
        <f t="shared" si="4"/>
        <v>58</v>
      </c>
      <c r="F129" s="20" t="s">
        <v>9</v>
      </c>
      <c r="H129" s="24"/>
      <c r="I129" s="84"/>
    </row>
    <row r="130" spans="1:9" s="33" customFormat="1">
      <c r="A130" s="20"/>
      <c r="B130" s="42" t="s">
        <v>263</v>
      </c>
      <c r="C130" s="43" t="s">
        <v>264</v>
      </c>
      <c r="D130" s="44">
        <v>8</v>
      </c>
      <c r="E130" s="32">
        <f t="shared" si="4"/>
        <v>8</v>
      </c>
      <c r="F130" s="20" t="s">
        <v>9</v>
      </c>
      <c r="H130" s="24"/>
      <c r="I130" s="84"/>
    </row>
    <row r="131" spans="1:9" s="33" customFormat="1">
      <c r="A131" s="20"/>
      <c r="B131" s="42" t="s">
        <v>265</v>
      </c>
      <c r="C131" s="43" t="s">
        <v>266</v>
      </c>
      <c r="D131" s="44">
        <v>1</v>
      </c>
      <c r="E131" s="32">
        <f t="shared" si="4"/>
        <v>1</v>
      </c>
      <c r="F131" s="20" t="s">
        <v>9</v>
      </c>
      <c r="H131" s="24"/>
      <c r="I131" s="84"/>
    </row>
    <row r="132" spans="1:9" s="33" customFormat="1">
      <c r="A132" s="20"/>
      <c r="B132" s="42" t="s">
        <v>267</v>
      </c>
      <c r="C132" s="43" t="s">
        <v>268</v>
      </c>
      <c r="D132" s="44">
        <v>0</v>
      </c>
      <c r="E132" s="32">
        <f t="shared" si="4"/>
        <v>0</v>
      </c>
      <c r="F132" s="20" t="s">
        <v>9</v>
      </c>
      <c r="H132" s="24"/>
      <c r="I132" s="84"/>
    </row>
    <row r="133" spans="1:9" s="33" customFormat="1">
      <c r="A133" s="20"/>
      <c r="B133" s="42" t="s">
        <v>269</v>
      </c>
      <c r="C133" s="43" t="s">
        <v>270</v>
      </c>
      <c r="D133" s="44">
        <v>443</v>
      </c>
      <c r="E133" s="32">
        <f t="shared" si="4"/>
        <v>443</v>
      </c>
      <c r="F133" s="20" t="s">
        <v>9</v>
      </c>
      <c r="H133" s="24"/>
      <c r="I133" s="84"/>
    </row>
    <row r="134" spans="1:9" s="33" customFormat="1">
      <c r="A134" s="20" t="s">
        <v>30</v>
      </c>
      <c r="B134" s="42" t="s">
        <v>271</v>
      </c>
      <c r="C134" s="43" t="s">
        <v>272</v>
      </c>
      <c r="D134" s="44">
        <v>0</v>
      </c>
      <c r="E134" s="32">
        <f t="shared" si="4"/>
        <v>0</v>
      </c>
      <c r="F134" s="20" t="s">
        <v>9</v>
      </c>
      <c r="H134" s="24"/>
      <c r="I134" s="84"/>
    </row>
    <row r="135" spans="1:9" s="33" customFormat="1">
      <c r="A135" s="20"/>
      <c r="B135" s="38" t="s">
        <v>273</v>
      </c>
      <c r="C135" s="39" t="s">
        <v>274</v>
      </c>
      <c r="D135" s="40">
        <v>0</v>
      </c>
      <c r="E135" s="48">
        <f>SUM(E136:E142)</f>
        <v>411</v>
      </c>
      <c r="F135" s="20" t="s">
        <v>9</v>
      </c>
      <c r="H135" s="24"/>
      <c r="I135" s="84"/>
    </row>
    <row r="136" spans="1:9" s="33" customFormat="1">
      <c r="A136" s="20"/>
      <c r="B136" s="42" t="s">
        <v>275</v>
      </c>
      <c r="C136" s="43" t="s">
        <v>276</v>
      </c>
      <c r="D136" s="44">
        <v>0</v>
      </c>
      <c r="E136" s="32">
        <f t="shared" ref="E136:E142" si="5">D136</f>
        <v>0</v>
      </c>
      <c r="F136" s="20" t="s">
        <v>9</v>
      </c>
      <c r="H136" s="24"/>
      <c r="I136" s="84"/>
    </row>
    <row r="137" spans="1:9" s="33" customFormat="1">
      <c r="A137" s="20"/>
      <c r="B137" s="42" t="s">
        <v>277</v>
      </c>
      <c r="C137" s="43" t="s">
        <v>278</v>
      </c>
      <c r="D137" s="44">
        <v>3</v>
      </c>
      <c r="E137" s="32">
        <f t="shared" si="5"/>
        <v>3</v>
      </c>
      <c r="F137" s="20" t="s">
        <v>9</v>
      </c>
      <c r="H137" s="24"/>
      <c r="I137" s="84"/>
    </row>
    <row r="138" spans="1:9" s="33" customFormat="1">
      <c r="A138" s="20"/>
      <c r="B138" s="42" t="s">
        <v>279</v>
      </c>
      <c r="C138" s="43" t="s">
        <v>280</v>
      </c>
      <c r="D138" s="44">
        <v>40</v>
      </c>
      <c r="E138" s="32">
        <f t="shared" si="5"/>
        <v>40</v>
      </c>
      <c r="F138" s="20" t="s">
        <v>9</v>
      </c>
      <c r="H138" s="24"/>
      <c r="I138" s="84"/>
    </row>
    <row r="139" spans="1:9" s="33" customFormat="1">
      <c r="A139" s="20"/>
      <c r="B139" s="42" t="s">
        <v>281</v>
      </c>
      <c r="C139" s="43" t="s">
        <v>282</v>
      </c>
      <c r="D139" s="44">
        <v>313</v>
      </c>
      <c r="E139" s="32">
        <f t="shared" si="5"/>
        <v>313</v>
      </c>
      <c r="F139" s="20" t="s">
        <v>9</v>
      </c>
      <c r="H139" s="24"/>
      <c r="I139" s="84"/>
    </row>
    <row r="140" spans="1:9" s="33" customFormat="1">
      <c r="A140" s="20"/>
      <c r="B140" s="42" t="s">
        <v>283</v>
      </c>
      <c r="C140" s="43" t="s">
        <v>284</v>
      </c>
      <c r="D140" s="44">
        <v>23</v>
      </c>
      <c r="E140" s="32">
        <f t="shared" si="5"/>
        <v>23</v>
      </c>
      <c r="F140" s="20" t="s">
        <v>9</v>
      </c>
      <c r="H140" s="24"/>
      <c r="I140" s="84"/>
    </row>
    <row r="141" spans="1:9" s="33" customFormat="1">
      <c r="A141" s="20"/>
      <c r="B141" s="42" t="s">
        <v>285</v>
      </c>
      <c r="C141" s="43" t="s">
        <v>286</v>
      </c>
      <c r="D141" s="44">
        <v>32</v>
      </c>
      <c r="E141" s="32">
        <f t="shared" si="5"/>
        <v>32</v>
      </c>
      <c r="F141" s="20" t="s">
        <v>9</v>
      </c>
      <c r="H141" s="24"/>
      <c r="I141" s="84"/>
    </row>
    <row r="142" spans="1:9" s="33" customFormat="1">
      <c r="A142" s="20" t="s">
        <v>30</v>
      </c>
      <c r="B142" s="42" t="s">
        <v>287</v>
      </c>
      <c r="C142" s="43" t="s">
        <v>288</v>
      </c>
      <c r="D142" s="44">
        <v>0</v>
      </c>
      <c r="E142" s="32">
        <f t="shared" si="5"/>
        <v>0</v>
      </c>
      <c r="F142" s="20" t="s">
        <v>9</v>
      </c>
      <c r="H142" s="24"/>
      <c r="I142" s="84"/>
    </row>
    <row r="143" spans="1:9" s="33" customFormat="1">
      <c r="A143" s="20"/>
      <c r="B143" s="45" t="s">
        <v>289</v>
      </c>
      <c r="C143" s="46" t="s">
        <v>290</v>
      </c>
      <c r="D143" s="47">
        <v>0</v>
      </c>
      <c r="E143" s="52">
        <f>E144+E260</f>
        <v>30821</v>
      </c>
      <c r="F143" s="20" t="s">
        <v>9</v>
      </c>
      <c r="H143" s="24"/>
      <c r="I143" s="84"/>
    </row>
    <row r="144" spans="1:9" s="33" customFormat="1">
      <c r="A144" s="20"/>
      <c r="B144" s="45" t="s">
        <v>291</v>
      </c>
      <c r="C144" s="46" t="s">
        <v>292</v>
      </c>
      <c r="D144" s="47">
        <v>0</v>
      </c>
      <c r="E144" s="52">
        <f>E145+E153+E157+E168+E174+E179+E184+E194+E200+E207+E213+E218+E224+E232+E239+E253+E259</f>
        <v>10016</v>
      </c>
      <c r="F144" s="20" t="s">
        <v>9</v>
      </c>
      <c r="H144" s="24"/>
      <c r="I144" s="84"/>
    </row>
    <row r="145" spans="1:9" s="33" customFormat="1">
      <c r="A145" s="20"/>
      <c r="B145" s="38" t="s">
        <v>293</v>
      </c>
      <c r="C145" s="39" t="s">
        <v>294</v>
      </c>
      <c r="D145" s="40">
        <v>0</v>
      </c>
      <c r="E145" s="48">
        <f>E146+E151+E152</f>
        <v>0</v>
      </c>
      <c r="F145" s="20" t="s">
        <v>9</v>
      </c>
      <c r="H145" s="24"/>
      <c r="I145" s="84"/>
    </row>
    <row r="146" spans="1:9" s="33" customFormat="1">
      <c r="A146" s="20"/>
      <c r="B146" s="42" t="s">
        <v>295</v>
      </c>
      <c r="C146" s="43" t="s">
        <v>296</v>
      </c>
      <c r="D146" s="44">
        <v>0</v>
      </c>
      <c r="E146" s="41">
        <f>SUM(E147:E150)</f>
        <v>0</v>
      </c>
      <c r="F146" s="20" t="s">
        <v>9</v>
      </c>
      <c r="H146" s="24"/>
      <c r="I146" s="84"/>
    </row>
    <row r="147" spans="1:9" s="33" customFormat="1">
      <c r="A147" s="20"/>
      <c r="B147" s="42" t="s">
        <v>297</v>
      </c>
      <c r="C147" s="43" t="s">
        <v>298</v>
      </c>
      <c r="D147" s="44">
        <v>0</v>
      </c>
      <c r="E147" s="32">
        <f t="shared" ref="E147:E152" si="6">D147</f>
        <v>0</v>
      </c>
      <c r="F147" s="20" t="s">
        <v>9</v>
      </c>
      <c r="H147" s="24"/>
      <c r="I147" s="84"/>
    </row>
    <row r="148" spans="1:9" s="33" customFormat="1">
      <c r="A148" s="20"/>
      <c r="B148" s="42" t="s">
        <v>299</v>
      </c>
      <c r="C148" s="43" t="s">
        <v>300</v>
      </c>
      <c r="D148" s="44">
        <v>0</v>
      </c>
      <c r="E148" s="32">
        <f t="shared" si="6"/>
        <v>0</v>
      </c>
      <c r="F148" s="20" t="s">
        <v>9</v>
      </c>
      <c r="H148" s="24"/>
      <c r="I148" s="84"/>
    </row>
    <row r="149" spans="1:9" s="33" customFormat="1">
      <c r="A149" s="20"/>
      <c r="B149" s="42" t="s">
        <v>301</v>
      </c>
      <c r="C149" s="43" t="s">
        <v>302</v>
      </c>
      <c r="D149" s="44">
        <v>0</v>
      </c>
      <c r="E149" s="32">
        <f t="shared" si="6"/>
        <v>0</v>
      </c>
      <c r="F149" s="20" t="s">
        <v>9</v>
      </c>
      <c r="H149" s="24"/>
      <c r="I149" s="84"/>
    </row>
    <row r="150" spans="1:9" s="33" customFormat="1">
      <c r="A150" s="20"/>
      <c r="B150" s="42" t="s">
        <v>303</v>
      </c>
      <c r="C150" s="43" t="s">
        <v>304</v>
      </c>
      <c r="D150" s="44">
        <v>0</v>
      </c>
      <c r="E150" s="32">
        <f t="shared" si="6"/>
        <v>0</v>
      </c>
      <c r="F150" s="20" t="s">
        <v>9</v>
      </c>
      <c r="H150" s="24"/>
      <c r="I150" s="84"/>
    </row>
    <row r="151" spans="1:9" s="33" customFormat="1">
      <c r="A151" s="20" t="s">
        <v>30</v>
      </c>
      <c r="B151" s="42" t="s">
        <v>305</v>
      </c>
      <c r="C151" s="43" t="s">
        <v>306</v>
      </c>
      <c r="D151" s="44">
        <v>0</v>
      </c>
      <c r="E151" s="32">
        <f t="shared" si="6"/>
        <v>0</v>
      </c>
      <c r="F151" s="20" t="s">
        <v>9</v>
      </c>
      <c r="H151" s="24"/>
      <c r="I151" s="84"/>
    </row>
    <row r="152" spans="1:9" s="33" customFormat="1">
      <c r="A152" s="20" t="s">
        <v>100</v>
      </c>
      <c r="B152" s="42" t="s">
        <v>307</v>
      </c>
      <c r="C152" s="43" t="s">
        <v>308</v>
      </c>
      <c r="D152" s="44">
        <v>0</v>
      </c>
      <c r="E152" s="32">
        <f t="shared" si="6"/>
        <v>0</v>
      </c>
      <c r="F152" s="20" t="s">
        <v>9</v>
      </c>
      <c r="H152" s="24"/>
      <c r="I152" s="84"/>
    </row>
    <row r="153" spans="1:9" s="33" customFormat="1">
      <c r="A153" s="20"/>
      <c r="B153" s="38" t="s">
        <v>309</v>
      </c>
      <c r="C153" s="39" t="s">
        <v>310</v>
      </c>
      <c r="D153" s="40">
        <v>0</v>
      </c>
      <c r="E153" s="48">
        <f>SUM(E154:E156)</f>
        <v>0</v>
      </c>
      <c r="F153" s="20" t="s">
        <v>9</v>
      </c>
      <c r="H153" s="24"/>
      <c r="I153" s="84"/>
    </row>
    <row r="154" spans="1:9" s="33" customFormat="1">
      <c r="A154" s="20"/>
      <c r="B154" s="42" t="s">
        <v>311</v>
      </c>
      <c r="C154" s="43" t="s">
        <v>312</v>
      </c>
      <c r="D154" s="44">
        <v>0</v>
      </c>
      <c r="E154" s="32">
        <f>D154</f>
        <v>0</v>
      </c>
      <c r="F154" s="20" t="s">
        <v>9</v>
      </c>
      <c r="H154" s="24"/>
      <c r="I154" s="84"/>
    </row>
    <row r="155" spans="1:9" s="33" customFormat="1">
      <c r="A155" s="20" t="s">
        <v>30</v>
      </c>
      <c r="B155" s="42" t="s">
        <v>313</v>
      </c>
      <c r="C155" s="43" t="s">
        <v>314</v>
      </c>
      <c r="D155" s="44">
        <v>0</v>
      </c>
      <c r="E155" s="32">
        <f>D155</f>
        <v>0</v>
      </c>
      <c r="F155" s="20" t="s">
        <v>9</v>
      </c>
      <c r="H155" s="24"/>
      <c r="I155" s="84"/>
    </row>
    <row r="156" spans="1:9" s="33" customFormat="1">
      <c r="A156" s="20" t="s">
        <v>100</v>
      </c>
      <c r="B156" s="42" t="s">
        <v>315</v>
      </c>
      <c r="C156" s="43" t="s">
        <v>316</v>
      </c>
      <c r="D156" s="44">
        <v>0</v>
      </c>
      <c r="E156" s="32">
        <f>D156</f>
        <v>0</v>
      </c>
      <c r="F156" s="20" t="s">
        <v>9</v>
      </c>
      <c r="H156" s="24"/>
      <c r="I156" s="84"/>
    </row>
    <row r="157" spans="1:9" s="33" customFormat="1">
      <c r="A157" s="20"/>
      <c r="B157" s="38" t="s">
        <v>317</v>
      </c>
      <c r="C157" s="39" t="s">
        <v>318</v>
      </c>
      <c r="D157" s="40">
        <v>0</v>
      </c>
      <c r="E157" s="48">
        <f>SUM(E158:E162)+E167</f>
        <v>0</v>
      </c>
      <c r="F157" s="20" t="s">
        <v>9</v>
      </c>
      <c r="H157" s="24"/>
      <c r="I157" s="84"/>
    </row>
    <row r="158" spans="1:9" s="33" customFormat="1">
      <c r="A158" s="58" t="s">
        <v>30</v>
      </c>
      <c r="B158" s="42" t="s">
        <v>319</v>
      </c>
      <c r="C158" s="43" t="s">
        <v>320</v>
      </c>
      <c r="D158" s="44">
        <v>0</v>
      </c>
      <c r="E158" s="32">
        <f>D158</f>
        <v>0</v>
      </c>
      <c r="F158" s="20" t="s">
        <v>9</v>
      </c>
      <c r="H158" s="24"/>
      <c r="I158" s="84"/>
    </row>
    <row r="159" spans="1:9" s="33" customFormat="1">
      <c r="A159" s="20"/>
      <c r="B159" s="42" t="s">
        <v>321</v>
      </c>
      <c r="C159" s="43" t="s">
        <v>322</v>
      </c>
      <c r="D159" s="44">
        <v>0</v>
      </c>
      <c r="E159" s="32">
        <f>D159</f>
        <v>0</v>
      </c>
      <c r="F159" s="20" t="s">
        <v>9</v>
      </c>
      <c r="H159" s="24"/>
      <c r="I159" s="84"/>
    </row>
    <row r="160" spans="1:9" s="33" customFormat="1">
      <c r="A160" s="20" t="s">
        <v>100</v>
      </c>
      <c r="B160" s="42" t="s">
        <v>323</v>
      </c>
      <c r="C160" s="43" t="s">
        <v>324</v>
      </c>
      <c r="D160" s="44">
        <v>0</v>
      </c>
      <c r="E160" s="32">
        <f>D160</f>
        <v>0</v>
      </c>
      <c r="F160" s="20" t="s">
        <v>9</v>
      </c>
      <c r="H160" s="24"/>
      <c r="I160" s="84"/>
    </row>
    <row r="161" spans="1:9" s="33" customFormat="1">
      <c r="A161" s="20"/>
      <c r="B161" s="42" t="s">
        <v>325</v>
      </c>
      <c r="C161" s="43" t="s">
        <v>326</v>
      </c>
      <c r="D161" s="44">
        <v>0</v>
      </c>
      <c r="E161" s="32">
        <f>D161</f>
        <v>0</v>
      </c>
      <c r="F161" s="20" t="s">
        <v>9</v>
      </c>
      <c r="H161" s="24"/>
      <c r="I161" s="84"/>
    </row>
    <row r="162" spans="1:9" s="33" customFormat="1">
      <c r="A162" s="20"/>
      <c r="B162" s="42" t="s">
        <v>327</v>
      </c>
      <c r="C162" s="43" t="s">
        <v>328</v>
      </c>
      <c r="D162" s="44">
        <v>0</v>
      </c>
      <c r="E162" s="41">
        <f>SUM(E163:E166)</f>
        <v>0</v>
      </c>
      <c r="F162" s="20" t="s">
        <v>9</v>
      </c>
      <c r="H162" s="24"/>
      <c r="I162" s="84"/>
    </row>
    <row r="163" spans="1:9" s="33" customFormat="1">
      <c r="A163" s="20"/>
      <c r="B163" s="54" t="s">
        <v>329</v>
      </c>
      <c r="C163" s="55" t="s">
        <v>330</v>
      </c>
      <c r="D163" s="56">
        <v>0</v>
      </c>
      <c r="E163" s="32">
        <f>D163</f>
        <v>0</v>
      </c>
      <c r="F163" s="20" t="s">
        <v>9</v>
      </c>
      <c r="H163" s="24"/>
      <c r="I163" s="84"/>
    </row>
    <row r="164" spans="1:9" s="33" customFormat="1">
      <c r="A164" s="20"/>
      <c r="B164" s="54" t="s">
        <v>331</v>
      </c>
      <c r="C164" s="55" t="s">
        <v>332</v>
      </c>
      <c r="D164" s="56">
        <v>0</v>
      </c>
      <c r="E164" s="32">
        <f>D164</f>
        <v>0</v>
      </c>
      <c r="F164" s="20" t="s">
        <v>9</v>
      </c>
      <c r="H164" s="24"/>
      <c r="I164" s="84"/>
    </row>
    <row r="165" spans="1:9" s="33" customFormat="1">
      <c r="A165" s="20"/>
      <c r="B165" s="54" t="s">
        <v>333</v>
      </c>
      <c r="C165" s="55" t="s">
        <v>334</v>
      </c>
      <c r="D165" s="56">
        <v>0</v>
      </c>
      <c r="E165" s="32">
        <f>D165</f>
        <v>0</v>
      </c>
      <c r="F165" s="20" t="s">
        <v>9</v>
      </c>
      <c r="H165" s="24"/>
      <c r="I165" s="84"/>
    </row>
    <row r="166" spans="1:9" s="33" customFormat="1">
      <c r="A166" s="20"/>
      <c r="B166" s="34" t="s">
        <v>335</v>
      </c>
      <c r="C166" s="36" t="s">
        <v>336</v>
      </c>
      <c r="D166" s="35">
        <v>0</v>
      </c>
      <c r="E166" s="32">
        <f>D166</f>
        <v>0</v>
      </c>
      <c r="F166" s="20" t="s">
        <v>9</v>
      </c>
      <c r="H166" s="24"/>
      <c r="I166" s="84"/>
    </row>
    <row r="167" spans="1:9" s="33" customFormat="1">
      <c r="A167" s="20"/>
      <c r="B167" s="30" t="s">
        <v>337</v>
      </c>
      <c r="C167" s="37" t="s">
        <v>338</v>
      </c>
      <c r="D167" s="31">
        <v>0</v>
      </c>
      <c r="E167" s="32">
        <f>D167</f>
        <v>0</v>
      </c>
      <c r="F167" s="20" t="s">
        <v>9</v>
      </c>
      <c r="H167" s="24"/>
      <c r="I167" s="84"/>
    </row>
    <row r="168" spans="1:9" s="33" customFormat="1">
      <c r="A168" s="20"/>
      <c r="B168" s="26" t="s">
        <v>339</v>
      </c>
      <c r="C168" s="53" t="s">
        <v>340</v>
      </c>
      <c r="D168" s="27">
        <v>0</v>
      </c>
      <c r="E168" s="28">
        <f>SUM(E169:E173)</f>
        <v>0</v>
      </c>
      <c r="F168" s="20" t="s">
        <v>9</v>
      </c>
      <c r="H168" s="24"/>
      <c r="I168" s="84"/>
    </row>
    <row r="169" spans="1:9" s="33" customFormat="1">
      <c r="A169" s="20" t="s">
        <v>30</v>
      </c>
      <c r="B169" s="30" t="s">
        <v>341</v>
      </c>
      <c r="C169" s="37" t="s">
        <v>342</v>
      </c>
      <c r="D169" s="31">
        <v>0</v>
      </c>
      <c r="E169" s="32">
        <f>D169</f>
        <v>0</v>
      </c>
      <c r="F169" s="20" t="s">
        <v>9</v>
      </c>
      <c r="H169" s="24"/>
      <c r="I169" s="84"/>
    </row>
    <row r="170" spans="1:9" s="33" customFormat="1">
      <c r="A170" s="58"/>
      <c r="B170" s="30" t="s">
        <v>343</v>
      </c>
      <c r="C170" s="37" t="s">
        <v>344</v>
      </c>
      <c r="D170" s="31">
        <v>0</v>
      </c>
      <c r="E170" s="32">
        <f>D170</f>
        <v>0</v>
      </c>
      <c r="F170" s="20" t="s">
        <v>9</v>
      </c>
      <c r="H170" s="24"/>
      <c r="I170" s="84"/>
    </row>
    <row r="171" spans="1:9" s="33" customFormat="1">
      <c r="A171" s="58" t="s">
        <v>105</v>
      </c>
      <c r="B171" s="30" t="s">
        <v>345</v>
      </c>
      <c r="C171" s="37" t="s">
        <v>346</v>
      </c>
      <c r="D171" s="31">
        <v>0</v>
      </c>
      <c r="E171" s="32">
        <f>D171</f>
        <v>0</v>
      </c>
      <c r="F171" s="20" t="s">
        <v>9</v>
      </c>
      <c r="H171" s="24"/>
      <c r="I171" s="84"/>
    </row>
    <row r="172" spans="1:9" s="33" customFormat="1">
      <c r="A172" s="58"/>
      <c r="B172" s="30" t="s">
        <v>347</v>
      </c>
      <c r="C172" s="37" t="s">
        <v>348</v>
      </c>
      <c r="D172" s="31">
        <v>0</v>
      </c>
      <c r="E172" s="32">
        <f>D172</f>
        <v>0</v>
      </c>
      <c r="F172" s="20" t="s">
        <v>9</v>
      </c>
      <c r="H172" s="24"/>
      <c r="I172" s="84"/>
    </row>
    <row r="173" spans="1:9" s="33" customFormat="1">
      <c r="A173" s="58"/>
      <c r="B173" s="30" t="s">
        <v>349</v>
      </c>
      <c r="C173" s="37" t="s">
        <v>350</v>
      </c>
      <c r="D173" s="31">
        <v>0</v>
      </c>
      <c r="E173" s="32">
        <f>D173</f>
        <v>0</v>
      </c>
      <c r="F173" s="20" t="s">
        <v>9</v>
      </c>
      <c r="H173" s="24"/>
      <c r="I173" s="84"/>
    </row>
    <row r="174" spans="1:9" s="33" customFormat="1">
      <c r="A174" s="20"/>
      <c r="B174" s="26" t="s">
        <v>351</v>
      </c>
      <c r="C174" s="53" t="s">
        <v>352</v>
      </c>
      <c r="D174" s="27">
        <v>0</v>
      </c>
      <c r="E174" s="28">
        <f>SUM(E175:E178)</f>
        <v>0</v>
      </c>
      <c r="F174" s="20" t="s">
        <v>9</v>
      </c>
      <c r="H174" s="24"/>
      <c r="I174" s="84"/>
    </row>
    <row r="175" spans="1:9" s="33" customFormat="1">
      <c r="A175" s="20" t="s">
        <v>30</v>
      </c>
      <c r="B175" s="30" t="s">
        <v>353</v>
      </c>
      <c r="C175" s="37" t="s">
        <v>354</v>
      </c>
      <c r="D175" s="31">
        <v>0</v>
      </c>
      <c r="E175" s="32">
        <f>D175</f>
        <v>0</v>
      </c>
      <c r="F175" s="20" t="s">
        <v>9</v>
      </c>
      <c r="H175" s="24"/>
      <c r="I175" s="84"/>
    </row>
    <row r="176" spans="1:9" s="33" customFormat="1">
      <c r="A176" s="20"/>
      <c r="B176" s="30" t="s">
        <v>355</v>
      </c>
      <c r="C176" s="37" t="s">
        <v>356</v>
      </c>
      <c r="D176" s="31">
        <v>0</v>
      </c>
      <c r="E176" s="32">
        <f>D176</f>
        <v>0</v>
      </c>
      <c r="F176" s="20" t="s">
        <v>9</v>
      </c>
      <c r="H176" s="24"/>
      <c r="I176" s="84"/>
    </row>
    <row r="177" spans="1:9" s="33" customFormat="1">
      <c r="A177" s="20" t="s">
        <v>100</v>
      </c>
      <c r="B177" s="30" t="s">
        <v>357</v>
      </c>
      <c r="C177" s="37" t="s">
        <v>358</v>
      </c>
      <c r="D177" s="31">
        <v>0</v>
      </c>
      <c r="E177" s="32">
        <f>D177</f>
        <v>0</v>
      </c>
      <c r="F177" s="20" t="s">
        <v>9</v>
      </c>
      <c r="H177" s="24"/>
      <c r="I177" s="84"/>
    </row>
    <row r="178" spans="1:9" s="33" customFormat="1">
      <c r="A178" s="20"/>
      <c r="B178" s="30" t="s">
        <v>359</v>
      </c>
      <c r="C178" s="37" t="s">
        <v>360</v>
      </c>
      <c r="D178" s="31">
        <v>0</v>
      </c>
      <c r="E178" s="32">
        <f>D178</f>
        <v>0</v>
      </c>
      <c r="F178" s="20" t="s">
        <v>9</v>
      </c>
      <c r="H178" s="24"/>
      <c r="I178" s="84"/>
    </row>
    <row r="179" spans="1:9" s="33" customFormat="1">
      <c r="A179" s="20"/>
      <c r="B179" s="26" t="s">
        <v>361</v>
      </c>
      <c r="C179" s="53" t="s">
        <v>362</v>
      </c>
      <c r="D179" s="27">
        <v>0</v>
      </c>
      <c r="E179" s="28">
        <f>SUM(E180:E183)</f>
        <v>0</v>
      </c>
      <c r="F179" s="20" t="s">
        <v>9</v>
      </c>
      <c r="H179" s="24"/>
      <c r="I179" s="84"/>
    </row>
    <row r="180" spans="1:9" s="33" customFormat="1">
      <c r="A180" s="20" t="s">
        <v>30</v>
      </c>
      <c r="B180" s="30" t="s">
        <v>363</v>
      </c>
      <c r="C180" s="37" t="s">
        <v>364</v>
      </c>
      <c r="D180" s="31">
        <v>0</v>
      </c>
      <c r="E180" s="32">
        <f>D180</f>
        <v>0</v>
      </c>
      <c r="F180" s="20" t="s">
        <v>9</v>
      </c>
      <c r="H180" s="24"/>
      <c r="I180" s="84"/>
    </row>
    <row r="181" spans="1:9" s="33" customFormat="1">
      <c r="A181" s="20"/>
      <c r="B181" s="30" t="s">
        <v>365</v>
      </c>
      <c r="C181" s="37" t="s">
        <v>366</v>
      </c>
      <c r="D181" s="31">
        <v>0</v>
      </c>
      <c r="E181" s="32">
        <f>D181</f>
        <v>0</v>
      </c>
      <c r="F181" s="20" t="s">
        <v>9</v>
      </c>
      <c r="H181" s="24"/>
      <c r="I181" s="84"/>
    </row>
    <row r="182" spans="1:9" s="33" customFormat="1">
      <c r="A182" s="20" t="s">
        <v>100</v>
      </c>
      <c r="B182" s="30" t="s">
        <v>367</v>
      </c>
      <c r="C182" s="37" t="s">
        <v>368</v>
      </c>
      <c r="D182" s="31">
        <v>0</v>
      </c>
      <c r="E182" s="32">
        <f>D182</f>
        <v>0</v>
      </c>
      <c r="F182" s="20" t="s">
        <v>9</v>
      </c>
      <c r="H182" s="24"/>
      <c r="I182" s="84"/>
    </row>
    <row r="183" spans="1:9" s="33" customFormat="1">
      <c r="A183" s="20"/>
      <c r="B183" s="30" t="s">
        <v>369</v>
      </c>
      <c r="C183" s="37" t="s">
        <v>370</v>
      </c>
      <c r="D183" s="31">
        <v>0</v>
      </c>
      <c r="E183" s="32">
        <f>D183</f>
        <v>0</v>
      </c>
      <c r="F183" s="20" t="s">
        <v>9</v>
      </c>
      <c r="H183" s="24"/>
      <c r="I183" s="84"/>
    </row>
    <row r="184" spans="1:9" s="33" customFormat="1">
      <c r="A184" s="20"/>
      <c r="B184" s="26" t="s">
        <v>371</v>
      </c>
      <c r="C184" s="53" t="s">
        <v>372</v>
      </c>
      <c r="D184" s="27">
        <v>0</v>
      </c>
      <c r="E184" s="28">
        <f>SUM(E185:E188)+E193</f>
        <v>0</v>
      </c>
      <c r="F184" s="20" t="s">
        <v>9</v>
      </c>
      <c r="H184" s="24"/>
      <c r="I184" s="84"/>
    </row>
    <row r="185" spans="1:9" s="33" customFormat="1">
      <c r="A185" s="20" t="s">
        <v>30</v>
      </c>
      <c r="B185" s="30" t="s">
        <v>373</v>
      </c>
      <c r="C185" s="37" t="s">
        <v>374</v>
      </c>
      <c r="D185" s="31">
        <v>0</v>
      </c>
      <c r="E185" s="32">
        <f>D185</f>
        <v>0</v>
      </c>
      <c r="F185" s="20" t="s">
        <v>9</v>
      </c>
      <c r="H185" s="24"/>
      <c r="I185" s="84"/>
    </row>
    <row r="186" spans="1:9" s="33" customFormat="1">
      <c r="A186" s="20"/>
      <c r="B186" s="30" t="s">
        <v>375</v>
      </c>
      <c r="C186" s="37" t="s">
        <v>376</v>
      </c>
      <c r="D186" s="31">
        <v>0</v>
      </c>
      <c r="E186" s="32">
        <f>D186</f>
        <v>0</v>
      </c>
      <c r="F186" s="20" t="s">
        <v>9</v>
      </c>
      <c r="H186" s="24"/>
      <c r="I186" s="84"/>
    </row>
    <row r="187" spans="1:9" s="33" customFormat="1">
      <c r="A187" s="20" t="s">
        <v>100</v>
      </c>
      <c r="B187" s="30" t="s">
        <v>377</v>
      </c>
      <c r="C187" s="37" t="s">
        <v>378</v>
      </c>
      <c r="D187" s="31">
        <v>0</v>
      </c>
      <c r="E187" s="32">
        <f>D187</f>
        <v>0</v>
      </c>
      <c r="F187" s="20" t="s">
        <v>9</v>
      </c>
      <c r="H187" s="24"/>
      <c r="I187" s="84"/>
    </row>
    <row r="188" spans="1:9" s="33" customFormat="1">
      <c r="A188" s="20"/>
      <c r="B188" s="30" t="s">
        <v>379</v>
      </c>
      <c r="C188" s="37" t="s">
        <v>380</v>
      </c>
      <c r="D188" s="31">
        <v>0</v>
      </c>
      <c r="E188" s="32">
        <f>SUM(E189:E192)</f>
        <v>0</v>
      </c>
      <c r="F188" s="20" t="s">
        <v>9</v>
      </c>
      <c r="H188" s="24"/>
      <c r="I188" s="84"/>
    </row>
    <row r="189" spans="1:9" s="33" customFormat="1">
      <c r="A189" s="20"/>
      <c r="B189" s="34" t="s">
        <v>381</v>
      </c>
      <c r="C189" s="36" t="s">
        <v>382</v>
      </c>
      <c r="D189" s="35">
        <v>0</v>
      </c>
      <c r="E189" s="32">
        <f>D189</f>
        <v>0</v>
      </c>
      <c r="F189" s="20" t="s">
        <v>9</v>
      </c>
      <c r="H189" s="24"/>
      <c r="I189" s="84"/>
    </row>
    <row r="190" spans="1:9" s="33" customFormat="1">
      <c r="A190" s="20"/>
      <c r="B190" s="34" t="s">
        <v>383</v>
      </c>
      <c r="C190" s="36" t="s">
        <v>384</v>
      </c>
      <c r="D190" s="35">
        <v>0</v>
      </c>
      <c r="E190" s="32">
        <f>D190</f>
        <v>0</v>
      </c>
      <c r="F190" s="20" t="s">
        <v>9</v>
      </c>
      <c r="H190" s="24"/>
      <c r="I190" s="84"/>
    </row>
    <row r="191" spans="1:9" s="33" customFormat="1">
      <c r="A191" s="20"/>
      <c r="B191" s="34" t="s">
        <v>385</v>
      </c>
      <c r="C191" s="36" t="s">
        <v>386</v>
      </c>
      <c r="D191" s="35">
        <v>0</v>
      </c>
      <c r="E191" s="32">
        <f>D191</f>
        <v>0</v>
      </c>
      <c r="F191" s="20" t="s">
        <v>9</v>
      </c>
      <c r="H191" s="24"/>
      <c r="I191" s="84"/>
    </row>
    <row r="192" spans="1:9" s="33" customFormat="1">
      <c r="A192" s="20"/>
      <c r="B192" s="34" t="s">
        <v>387</v>
      </c>
      <c r="C192" s="36" t="s">
        <v>388</v>
      </c>
      <c r="D192" s="35">
        <v>0</v>
      </c>
      <c r="E192" s="32">
        <f>D192</f>
        <v>0</v>
      </c>
      <c r="F192" s="20" t="s">
        <v>9</v>
      </c>
      <c r="H192" s="24"/>
      <c r="I192" s="84"/>
    </row>
    <row r="193" spans="1:9" s="33" customFormat="1">
      <c r="A193" s="20"/>
      <c r="B193" s="30" t="s">
        <v>389</v>
      </c>
      <c r="C193" s="37" t="s">
        <v>390</v>
      </c>
      <c r="D193" s="31">
        <v>0</v>
      </c>
      <c r="E193" s="32">
        <f>D193</f>
        <v>0</v>
      </c>
      <c r="F193" s="20" t="s">
        <v>9</v>
      </c>
      <c r="H193" s="24"/>
      <c r="I193" s="84"/>
    </row>
    <row r="194" spans="1:9" s="33" customFormat="1">
      <c r="A194" s="20"/>
      <c r="B194" s="26" t="s">
        <v>391</v>
      </c>
      <c r="C194" s="53" t="s">
        <v>392</v>
      </c>
      <c r="D194" s="27">
        <v>0</v>
      </c>
      <c r="E194" s="28">
        <f>SUM(E195:E199)</f>
        <v>0</v>
      </c>
      <c r="F194" s="20" t="s">
        <v>9</v>
      </c>
      <c r="H194" s="24"/>
      <c r="I194" s="84"/>
    </row>
    <row r="195" spans="1:9" s="33" customFormat="1">
      <c r="A195" s="20" t="s">
        <v>30</v>
      </c>
      <c r="B195" s="30" t="s">
        <v>393</v>
      </c>
      <c r="C195" s="37" t="s">
        <v>394</v>
      </c>
      <c r="D195" s="31">
        <v>0</v>
      </c>
      <c r="E195" s="32">
        <f>D195</f>
        <v>0</v>
      </c>
      <c r="F195" s="20" t="s">
        <v>9</v>
      </c>
      <c r="H195" s="24"/>
      <c r="I195" s="84"/>
    </row>
    <row r="196" spans="1:9" s="33" customFormat="1">
      <c r="A196" s="20"/>
      <c r="B196" s="30" t="s">
        <v>395</v>
      </c>
      <c r="C196" s="37" t="s">
        <v>396</v>
      </c>
      <c r="D196" s="31">
        <v>0</v>
      </c>
      <c r="E196" s="32">
        <f>D196</f>
        <v>0</v>
      </c>
      <c r="F196" s="20" t="s">
        <v>9</v>
      </c>
      <c r="H196" s="24"/>
      <c r="I196" s="84"/>
    </row>
    <row r="197" spans="1:9" s="33" customFormat="1">
      <c r="A197" s="20" t="s">
        <v>105</v>
      </c>
      <c r="B197" s="30" t="s">
        <v>397</v>
      </c>
      <c r="C197" s="37" t="s">
        <v>398</v>
      </c>
      <c r="D197" s="31">
        <v>0</v>
      </c>
      <c r="E197" s="32">
        <f>D197</f>
        <v>0</v>
      </c>
      <c r="F197" s="20" t="s">
        <v>9</v>
      </c>
      <c r="H197" s="24"/>
      <c r="I197" s="84"/>
    </row>
    <row r="198" spans="1:9" s="33" customFormat="1">
      <c r="A198" s="20"/>
      <c r="B198" s="30" t="s">
        <v>399</v>
      </c>
      <c r="C198" s="37" t="s">
        <v>400</v>
      </c>
      <c r="D198" s="31">
        <v>0</v>
      </c>
      <c r="E198" s="32">
        <f>D198</f>
        <v>0</v>
      </c>
      <c r="F198" s="20" t="s">
        <v>9</v>
      </c>
      <c r="H198" s="24"/>
      <c r="I198" s="84"/>
    </row>
    <row r="199" spans="1:9" s="33" customFormat="1">
      <c r="A199" s="58"/>
      <c r="B199" s="30" t="s">
        <v>401</v>
      </c>
      <c r="C199" s="37" t="s">
        <v>402</v>
      </c>
      <c r="D199" s="31">
        <v>0</v>
      </c>
      <c r="E199" s="32">
        <f>D199</f>
        <v>0</v>
      </c>
      <c r="F199" s="20" t="s">
        <v>9</v>
      </c>
      <c r="H199" s="24"/>
      <c r="I199" s="84"/>
    </row>
    <row r="200" spans="1:9" s="33" customFormat="1">
      <c r="A200" s="20"/>
      <c r="B200" s="26" t="s">
        <v>403</v>
      </c>
      <c r="C200" s="53" t="s">
        <v>404</v>
      </c>
      <c r="D200" s="27">
        <v>0</v>
      </c>
      <c r="E200" s="28">
        <f>SUM(E201:E206)</f>
        <v>0</v>
      </c>
      <c r="F200" s="20" t="s">
        <v>9</v>
      </c>
      <c r="H200" s="24"/>
      <c r="I200" s="84"/>
    </row>
    <row r="201" spans="1:9" s="33" customFormat="1">
      <c r="A201" s="20" t="s">
        <v>30</v>
      </c>
      <c r="B201" s="30" t="s">
        <v>405</v>
      </c>
      <c r="C201" s="37" t="s">
        <v>406</v>
      </c>
      <c r="D201" s="31">
        <v>0</v>
      </c>
      <c r="E201" s="32">
        <f t="shared" ref="E201:E206" si="7">D201</f>
        <v>0</v>
      </c>
      <c r="F201" s="20" t="s">
        <v>9</v>
      </c>
      <c r="H201" s="24"/>
      <c r="I201" s="84"/>
    </row>
    <row r="202" spans="1:9" s="33" customFormat="1">
      <c r="A202" s="20"/>
      <c r="B202" s="30" t="s">
        <v>407</v>
      </c>
      <c r="C202" s="37" t="s">
        <v>408</v>
      </c>
      <c r="D202" s="31">
        <v>0</v>
      </c>
      <c r="E202" s="32">
        <f t="shared" si="7"/>
        <v>0</v>
      </c>
      <c r="F202" s="20" t="s">
        <v>9</v>
      </c>
      <c r="H202" s="24"/>
      <c r="I202" s="84"/>
    </row>
    <row r="203" spans="1:9" s="33" customFormat="1">
      <c r="A203" s="20" t="s">
        <v>100</v>
      </c>
      <c r="B203" s="30" t="s">
        <v>409</v>
      </c>
      <c r="C203" s="37" t="s">
        <v>410</v>
      </c>
      <c r="D203" s="31">
        <v>0</v>
      </c>
      <c r="E203" s="32">
        <f t="shared" si="7"/>
        <v>0</v>
      </c>
      <c r="F203" s="20" t="s">
        <v>9</v>
      </c>
      <c r="H203" s="24"/>
      <c r="I203" s="84"/>
    </row>
    <row r="204" spans="1:9" s="33" customFormat="1">
      <c r="A204" s="20"/>
      <c r="B204" s="30" t="s">
        <v>411</v>
      </c>
      <c r="C204" s="37" t="s">
        <v>412</v>
      </c>
      <c r="D204" s="31">
        <v>0</v>
      </c>
      <c r="E204" s="32">
        <f t="shared" si="7"/>
        <v>0</v>
      </c>
      <c r="F204" s="20" t="s">
        <v>9</v>
      </c>
      <c r="H204" s="24"/>
      <c r="I204" s="84"/>
    </row>
    <row r="205" spans="1:9" s="33" customFormat="1">
      <c r="A205" s="58"/>
      <c r="B205" s="30" t="s">
        <v>413</v>
      </c>
      <c r="C205" s="37" t="s">
        <v>414</v>
      </c>
      <c r="D205" s="31">
        <v>0</v>
      </c>
      <c r="E205" s="32">
        <f t="shared" si="7"/>
        <v>0</v>
      </c>
      <c r="F205" s="20" t="s">
        <v>9</v>
      </c>
      <c r="H205" s="24"/>
      <c r="I205" s="84"/>
    </row>
    <row r="206" spans="1:9" s="33" customFormat="1">
      <c r="A206" s="20"/>
      <c r="B206" s="30" t="s">
        <v>415</v>
      </c>
      <c r="C206" s="37" t="s">
        <v>416</v>
      </c>
      <c r="D206" s="31">
        <v>0</v>
      </c>
      <c r="E206" s="32">
        <f t="shared" si="7"/>
        <v>0</v>
      </c>
      <c r="F206" s="20" t="s">
        <v>9</v>
      </c>
      <c r="H206" s="24"/>
      <c r="I206" s="84"/>
    </row>
    <row r="207" spans="1:9" s="33" customFormat="1">
      <c r="A207" s="20"/>
      <c r="B207" s="26" t="s">
        <v>417</v>
      </c>
      <c r="C207" s="53" t="s">
        <v>418</v>
      </c>
      <c r="D207" s="27">
        <v>0</v>
      </c>
      <c r="E207" s="28">
        <f>SUM(E208:E212)</f>
        <v>0</v>
      </c>
      <c r="F207" s="20" t="s">
        <v>9</v>
      </c>
      <c r="H207" s="24"/>
      <c r="I207" s="84"/>
    </row>
    <row r="208" spans="1:9" s="33" customFormat="1">
      <c r="A208" s="20" t="s">
        <v>30</v>
      </c>
      <c r="B208" s="30" t="s">
        <v>419</v>
      </c>
      <c r="C208" s="37" t="s">
        <v>420</v>
      </c>
      <c r="D208" s="31">
        <v>0</v>
      </c>
      <c r="E208" s="32">
        <f>D208</f>
        <v>0</v>
      </c>
      <c r="F208" s="20" t="s">
        <v>9</v>
      </c>
      <c r="H208" s="24"/>
      <c r="I208" s="84"/>
    </row>
    <row r="209" spans="1:9" s="33" customFormat="1">
      <c r="A209" s="20"/>
      <c r="B209" s="30" t="s">
        <v>421</v>
      </c>
      <c r="C209" s="37" t="s">
        <v>422</v>
      </c>
      <c r="D209" s="31">
        <v>0</v>
      </c>
      <c r="E209" s="32">
        <f>D209</f>
        <v>0</v>
      </c>
      <c r="F209" s="20" t="s">
        <v>9</v>
      </c>
      <c r="H209" s="24"/>
      <c r="I209" s="84"/>
    </row>
    <row r="210" spans="1:9" s="33" customFormat="1">
      <c r="A210" s="20" t="s">
        <v>100</v>
      </c>
      <c r="B210" s="30" t="s">
        <v>423</v>
      </c>
      <c r="C210" s="37" t="s">
        <v>424</v>
      </c>
      <c r="D210" s="31">
        <v>0</v>
      </c>
      <c r="E210" s="32">
        <f>D210</f>
        <v>0</v>
      </c>
      <c r="F210" s="20" t="s">
        <v>9</v>
      </c>
      <c r="H210" s="24"/>
      <c r="I210" s="84"/>
    </row>
    <row r="211" spans="1:9" s="33" customFormat="1">
      <c r="A211" s="20"/>
      <c r="B211" s="30" t="s">
        <v>425</v>
      </c>
      <c r="C211" s="37" t="s">
        <v>426</v>
      </c>
      <c r="D211" s="31">
        <v>0</v>
      </c>
      <c r="E211" s="32">
        <f>D211</f>
        <v>0</v>
      </c>
      <c r="F211" s="20" t="s">
        <v>9</v>
      </c>
      <c r="H211" s="24"/>
      <c r="I211" s="84"/>
    </row>
    <row r="212" spans="1:9" s="33" customFormat="1">
      <c r="A212" s="20"/>
      <c r="B212" s="30" t="s">
        <v>427</v>
      </c>
      <c r="C212" s="37" t="s">
        <v>428</v>
      </c>
      <c r="D212" s="31">
        <v>0</v>
      </c>
      <c r="E212" s="32">
        <f>D212</f>
        <v>0</v>
      </c>
      <c r="F212" s="20" t="s">
        <v>9</v>
      </c>
      <c r="H212" s="24"/>
      <c r="I212" s="84"/>
    </row>
    <row r="213" spans="1:9" s="33" customFormat="1">
      <c r="A213" s="20"/>
      <c r="B213" s="26" t="s">
        <v>429</v>
      </c>
      <c r="C213" s="53" t="s">
        <v>430</v>
      </c>
      <c r="D213" s="27">
        <v>0</v>
      </c>
      <c r="E213" s="28">
        <f>SUM(E214:E217)</f>
        <v>3</v>
      </c>
      <c r="F213" s="20" t="s">
        <v>9</v>
      </c>
      <c r="H213" s="24"/>
      <c r="I213" s="84"/>
    </row>
    <row r="214" spans="1:9" s="33" customFormat="1">
      <c r="A214" s="20" t="s">
        <v>30</v>
      </c>
      <c r="B214" s="30" t="s">
        <v>431</v>
      </c>
      <c r="C214" s="37" t="s">
        <v>432</v>
      </c>
      <c r="D214" s="31">
        <v>0</v>
      </c>
      <c r="E214" s="32">
        <f>D214</f>
        <v>0</v>
      </c>
      <c r="F214" s="20" t="s">
        <v>9</v>
      </c>
      <c r="H214" s="24"/>
      <c r="I214" s="84"/>
    </row>
    <row r="215" spans="1:9" s="33" customFormat="1">
      <c r="A215" s="20"/>
      <c r="B215" s="30" t="s">
        <v>433</v>
      </c>
      <c r="C215" s="37" t="s">
        <v>434</v>
      </c>
      <c r="D215" s="31">
        <v>0</v>
      </c>
      <c r="E215" s="32">
        <f>D215</f>
        <v>0</v>
      </c>
      <c r="F215" s="20" t="s">
        <v>9</v>
      </c>
      <c r="H215" s="24"/>
      <c r="I215" s="84"/>
    </row>
    <row r="216" spans="1:9" s="33" customFormat="1">
      <c r="A216" s="20" t="s">
        <v>100</v>
      </c>
      <c r="B216" s="30" t="s">
        <v>435</v>
      </c>
      <c r="C216" s="37" t="s">
        <v>436</v>
      </c>
      <c r="D216" s="31">
        <v>0</v>
      </c>
      <c r="E216" s="32">
        <f>D216</f>
        <v>0</v>
      </c>
      <c r="F216" s="20" t="s">
        <v>9</v>
      </c>
      <c r="H216" s="24"/>
      <c r="I216" s="84"/>
    </row>
    <row r="217" spans="1:9" s="33" customFormat="1">
      <c r="A217" s="20"/>
      <c r="B217" s="30" t="s">
        <v>437</v>
      </c>
      <c r="C217" s="37" t="s">
        <v>438</v>
      </c>
      <c r="D217" s="31">
        <v>3</v>
      </c>
      <c r="E217" s="32">
        <f>D217</f>
        <v>3</v>
      </c>
      <c r="F217" s="20" t="s">
        <v>9</v>
      </c>
      <c r="H217" s="24"/>
      <c r="I217" s="84"/>
    </row>
    <row r="218" spans="1:9" s="33" customFormat="1">
      <c r="A218" s="20"/>
      <c r="B218" s="26" t="s">
        <v>439</v>
      </c>
      <c r="C218" s="53" t="s">
        <v>440</v>
      </c>
      <c r="D218" s="27">
        <v>0</v>
      </c>
      <c r="E218" s="28">
        <f>SUM(E219:E223)</f>
        <v>0</v>
      </c>
      <c r="F218" s="20" t="s">
        <v>9</v>
      </c>
      <c r="H218" s="24"/>
      <c r="I218" s="84"/>
    </row>
    <row r="219" spans="1:9" s="33" customFormat="1">
      <c r="A219" s="20" t="s">
        <v>30</v>
      </c>
      <c r="B219" s="30" t="s">
        <v>441</v>
      </c>
      <c r="C219" s="37" t="s">
        <v>442</v>
      </c>
      <c r="D219" s="31">
        <v>0</v>
      </c>
      <c r="E219" s="32">
        <f>D219</f>
        <v>0</v>
      </c>
      <c r="F219" s="20" t="s">
        <v>9</v>
      </c>
      <c r="H219" s="24"/>
      <c r="I219" s="84"/>
    </row>
    <row r="220" spans="1:9" s="33" customFormat="1">
      <c r="A220" s="20"/>
      <c r="B220" s="30" t="s">
        <v>443</v>
      </c>
      <c r="C220" s="37" t="s">
        <v>444</v>
      </c>
      <c r="D220" s="31">
        <v>0</v>
      </c>
      <c r="E220" s="32">
        <f>D220</f>
        <v>0</v>
      </c>
      <c r="F220" s="20" t="s">
        <v>9</v>
      </c>
      <c r="H220" s="24"/>
      <c r="I220" s="84"/>
    </row>
    <row r="221" spans="1:9" s="33" customFormat="1">
      <c r="A221" s="20" t="s">
        <v>105</v>
      </c>
      <c r="B221" s="30" t="s">
        <v>445</v>
      </c>
      <c r="C221" s="37" t="s">
        <v>446</v>
      </c>
      <c r="D221" s="31">
        <v>0</v>
      </c>
      <c r="E221" s="32">
        <f>D221</f>
        <v>0</v>
      </c>
      <c r="F221" s="20" t="s">
        <v>9</v>
      </c>
      <c r="H221" s="24"/>
      <c r="I221" s="84"/>
    </row>
    <row r="222" spans="1:9" s="33" customFormat="1">
      <c r="A222" s="20"/>
      <c r="B222" s="30" t="s">
        <v>447</v>
      </c>
      <c r="C222" s="37" t="s">
        <v>448</v>
      </c>
      <c r="D222" s="31">
        <v>0</v>
      </c>
      <c r="E222" s="32">
        <f>D222</f>
        <v>0</v>
      </c>
      <c r="F222" s="20" t="s">
        <v>9</v>
      </c>
      <c r="H222" s="24"/>
      <c r="I222" s="84"/>
    </row>
    <row r="223" spans="1:9" s="33" customFormat="1">
      <c r="A223" s="20"/>
      <c r="B223" s="30" t="s">
        <v>449</v>
      </c>
      <c r="C223" s="37" t="s">
        <v>450</v>
      </c>
      <c r="D223" s="31">
        <v>0</v>
      </c>
      <c r="E223" s="32">
        <f>D223</f>
        <v>0</v>
      </c>
      <c r="F223" s="20" t="s">
        <v>9</v>
      </c>
      <c r="H223" s="24"/>
      <c r="I223" s="84"/>
    </row>
    <row r="224" spans="1:9" s="33" customFormat="1">
      <c r="A224" s="58"/>
      <c r="B224" s="26" t="s">
        <v>451</v>
      </c>
      <c r="C224" s="53" t="s">
        <v>452</v>
      </c>
      <c r="D224" s="27">
        <v>0</v>
      </c>
      <c r="E224" s="28">
        <f>SUM(E225:E231)</f>
        <v>2680</v>
      </c>
      <c r="F224" s="20" t="s">
        <v>9</v>
      </c>
      <c r="H224" s="24"/>
      <c r="I224" s="84"/>
    </row>
    <row r="225" spans="1:9" s="33" customFormat="1">
      <c r="A225" s="20"/>
      <c r="B225" s="30" t="s">
        <v>453</v>
      </c>
      <c r="C225" s="37" t="s">
        <v>454</v>
      </c>
      <c r="D225" s="31">
        <v>652</v>
      </c>
      <c r="E225" s="32">
        <f t="shared" ref="E225:E231" si="8">D225</f>
        <v>652</v>
      </c>
      <c r="F225" s="20" t="s">
        <v>9</v>
      </c>
      <c r="H225" s="24"/>
      <c r="I225" s="84"/>
    </row>
    <row r="226" spans="1:9" s="33" customFormat="1">
      <c r="A226" s="20"/>
      <c r="B226" s="30" t="s">
        <v>455</v>
      </c>
      <c r="C226" s="37" t="s">
        <v>456</v>
      </c>
      <c r="D226" s="31">
        <v>1652</v>
      </c>
      <c r="E226" s="32">
        <f t="shared" si="8"/>
        <v>1652</v>
      </c>
      <c r="F226" s="20" t="s">
        <v>9</v>
      </c>
      <c r="H226" s="24"/>
      <c r="I226" s="84"/>
    </row>
    <row r="227" spans="1:9" s="33" customFormat="1">
      <c r="A227" s="20"/>
      <c r="B227" s="30" t="s">
        <v>457</v>
      </c>
      <c r="C227" s="37" t="s">
        <v>458</v>
      </c>
      <c r="D227" s="31">
        <v>0</v>
      </c>
      <c r="E227" s="32">
        <f t="shared" si="8"/>
        <v>0</v>
      </c>
      <c r="F227" s="20" t="s">
        <v>9</v>
      </c>
      <c r="H227" s="24"/>
      <c r="I227" s="84"/>
    </row>
    <row r="228" spans="1:9" s="33" customFormat="1" ht="25">
      <c r="A228" s="20"/>
      <c r="B228" s="30" t="s">
        <v>459</v>
      </c>
      <c r="C228" s="37" t="s">
        <v>460</v>
      </c>
      <c r="D228" s="31">
        <v>114</v>
      </c>
      <c r="E228" s="32">
        <f t="shared" si="8"/>
        <v>114</v>
      </c>
      <c r="F228" s="20" t="s">
        <v>9</v>
      </c>
      <c r="H228" s="24"/>
      <c r="I228" s="84"/>
    </row>
    <row r="229" spans="1:9" s="33" customFormat="1" ht="25">
      <c r="A229" s="20" t="s">
        <v>30</v>
      </c>
      <c r="B229" s="30" t="s">
        <v>461</v>
      </c>
      <c r="C229" s="37" t="s">
        <v>462</v>
      </c>
      <c r="D229" s="31">
        <v>0</v>
      </c>
      <c r="E229" s="32">
        <f t="shared" si="8"/>
        <v>0</v>
      </c>
      <c r="F229" s="20" t="s">
        <v>9</v>
      </c>
      <c r="H229" s="24"/>
      <c r="I229" s="84"/>
    </row>
    <row r="230" spans="1:9" s="33" customFormat="1">
      <c r="A230" s="20"/>
      <c r="B230" s="30" t="s">
        <v>463</v>
      </c>
      <c r="C230" s="37" t="s">
        <v>464</v>
      </c>
      <c r="D230" s="31">
        <v>262</v>
      </c>
      <c r="E230" s="32">
        <f t="shared" si="8"/>
        <v>262</v>
      </c>
      <c r="F230" s="20" t="s">
        <v>9</v>
      </c>
      <c r="H230" s="24"/>
      <c r="I230" s="84"/>
    </row>
    <row r="231" spans="1:9" s="33" customFormat="1" ht="25">
      <c r="A231" s="20" t="s">
        <v>30</v>
      </c>
      <c r="B231" s="30" t="s">
        <v>465</v>
      </c>
      <c r="C231" s="37" t="s">
        <v>466</v>
      </c>
      <c r="D231" s="31">
        <v>0</v>
      </c>
      <c r="E231" s="32">
        <f t="shared" si="8"/>
        <v>0</v>
      </c>
      <c r="F231" s="20" t="s">
        <v>9</v>
      </c>
      <c r="H231" s="24"/>
      <c r="I231" s="84"/>
    </row>
    <row r="232" spans="1:9" s="33" customFormat="1">
      <c r="A232" s="20"/>
      <c r="B232" s="26" t="s">
        <v>467</v>
      </c>
      <c r="C232" s="53" t="s">
        <v>468</v>
      </c>
      <c r="D232" s="27">
        <v>0</v>
      </c>
      <c r="E232" s="28">
        <f>SUM(E233:E238)</f>
        <v>1868</v>
      </c>
      <c r="F232" s="20" t="s">
        <v>9</v>
      </c>
      <c r="H232" s="24"/>
      <c r="I232" s="84"/>
    </row>
    <row r="233" spans="1:9" s="33" customFormat="1">
      <c r="A233" s="58"/>
      <c r="B233" s="30" t="s">
        <v>469</v>
      </c>
      <c r="C233" s="37" t="s">
        <v>470</v>
      </c>
      <c r="D233" s="31">
        <v>0</v>
      </c>
      <c r="E233" s="32">
        <f t="shared" ref="E233:E238" si="9">D233</f>
        <v>0</v>
      </c>
      <c r="F233" s="20" t="s">
        <v>9</v>
      </c>
      <c r="H233" s="24"/>
      <c r="I233" s="84"/>
    </row>
    <row r="234" spans="1:9" s="33" customFormat="1">
      <c r="A234" s="58"/>
      <c r="B234" s="30" t="s">
        <v>471</v>
      </c>
      <c r="C234" s="37" t="s">
        <v>472</v>
      </c>
      <c r="D234" s="31">
        <v>0</v>
      </c>
      <c r="E234" s="32">
        <f t="shared" si="9"/>
        <v>0</v>
      </c>
      <c r="F234" s="20" t="s">
        <v>9</v>
      </c>
      <c r="H234" s="24"/>
      <c r="I234" s="84"/>
    </row>
    <row r="235" spans="1:9" s="33" customFormat="1">
      <c r="A235" s="20"/>
      <c r="B235" s="30" t="s">
        <v>473</v>
      </c>
      <c r="C235" s="37" t="s">
        <v>474</v>
      </c>
      <c r="D235" s="31">
        <v>0</v>
      </c>
      <c r="E235" s="32">
        <f t="shared" si="9"/>
        <v>0</v>
      </c>
      <c r="F235" s="20" t="s">
        <v>9</v>
      </c>
      <c r="H235" s="24"/>
      <c r="I235" s="84"/>
    </row>
    <row r="236" spans="1:9" s="33" customFormat="1">
      <c r="A236" s="58"/>
      <c r="B236" s="30" t="s">
        <v>475</v>
      </c>
      <c r="C236" s="37" t="s">
        <v>476</v>
      </c>
      <c r="D236" s="31">
        <v>0</v>
      </c>
      <c r="E236" s="32">
        <f t="shared" si="9"/>
        <v>0</v>
      </c>
      <c r="F236" s="20" t="s">
        <v>9</v>
      </c>
      <c r="H236" s="24"/>
      <c r="I236" s="84"/>
    </row>
    <row r="237" spans="1:9" s="33" customFormat="1">
      <c r="A237" s="58"/>
      <c r="B237" s="30" t="s">
        <v>477</v>
      </c>
      <c r="C237" s="37" t="s">
        <v>478</v>
      </c>
      <c r="D237" s="31">
        <v>0</v>
      </c>
      <c r="E237" s="32">
        <f t="shared" si="9"/>
        <v>0</v>
      </c>
      <c r="F237" s="20" t="s">
        <v>9</v>
      </c>
      <c r="H237" s="24"/>
      <c r="I237" s="84"/>
    </row>
    <row r="238" spans="1:9" s="33" customFormat="1">
      <c r="A238" s="58" t="s">
        <v>30</v>
      </c>
      <c r="B238" s="30" t="s">
        <v>479</v>
      </c>
      <c r="C238" s="37" t="s">
        <v>480</v>
      </c>
      <c r="D238" s="31">
        <v>1868</v>
      </c>
      <c r="E238" s="32">
        <f t="shared" si="9"/>
        <v>1868</v>
      </c>
      <c r="F238" s="20" t="s">
        <v>9</v>
      </c>
      <c r="H238" s="24"/>
      <c r="I238" s="84"/>
    </row>
    <row r="239" spans="1:9" s="33" customFormat="1" ht="25">
      <c r="A239" s="20"/>
      <c r="B239" s="26" t="s">
        <v>481</v>
      </c>
      <c r="C239" s="53" t="s">
        <v>482</v>
      </c>
      <c r="D239" s="27">
        <v>0</v>
      </c>
      <c r="E239" s="28">
        <f>SUM(E240:E242)+E249</f>
        <v>988</v>
      </c>
      <c r="F239" s="20" t="s">
        <v>9</v>
      </c>
      <c r="H239" s="24"/>
      <c r="I239" s="84"/>
    </row>
    <row r="240" spans="1:9" s="33" customFormat="1">
      <c r="A240" s="20" t="s">
        <v>30</v>
      </c>
      <c r="B240" s="30" t="s">
        <v>483</v>
      </c>
      <c r="C240" s="37" t="s">
        <v>484</v>
      </c>
      <c r="D240" s="31">
        <v>0</v>
      </c>
      <c r="E240" s="32">
        <f>D240</f>
        <v>0</v>
      </c>
      <c r="F240" s="20" t="s">
        <v>9</v>
      </c>
      <c r="H240" s="24"/>
      <c r="I240" s="84"/>
    </row>
    <row r="241" spans="1:9" s="33" customFormat="1">
      <c r="A241" s="20"/>
      <c r="B241" s="30" t="s">
        <v>485</v>
      </c>
      <c r="C241" s="37" t="s">
        <v>486</v>
      </c>
      <c r="D241" s="31">
        <v>0</v>
      </c>
      <c r="E241" s="32">
        <f>D241</f>
        <v>0</v>
      </c>
      <c r="F241" s="20" t="s">
        <v>9</v>
      </c>
      <c r="H241" s="24"/>
      <c r="I241" s="84"/>
    </row>
    <row r="242" spans="1:9" s="33" customFormat="1">
      <c r="A242" s="20"/>
      <c r="B242" s="30" t="s">
        <v>487</v>
      </c>
      <c r="C242" s="37" t="s">
        <v>488</v>
      </c>
      <c r="D242" s="31">
        <v>0</v>
      </c>
      <c r="E242" s="32">
        <f>SUM(E243:E248)</f>
        <v>988</v>
      </c>
      <c r="F242" s="20" t="s">
        <v>9</v>
      </c>
      <c r="H242" s="24"/>
      <c r="I242" s="84"/>
    </row>
    <row r="243" spans="1:9" s="33" customFormat="1">
      <c r="A243" s="20"/>
      <c r="B243" s="34" t="s">
        <v>489</v>
      </c>
      <c r="C243" s="36" t="s">
        <v>490</v>
      </c>
      <c r="D243" s="35">
        <v>0</v>
      </c>
      <c r="E243" s="32">
        <f t="shared" ref="E243:E248" si="10">D243</f>
        <v>0</v>
      </c>
      <c r="F243" s="20" t="s">
        <v>9</v>
      </c>
      <c r="H243" s="24"/>
      <c r="I243" s="84"/>
    </row>
    <row r="244" spans="1:9" s="33" customFormat="1">
      <c r="A244" s="20"/>
      <c r="B244" s="34" t="s">
        <v>491</v>
      </c>
      <c r="C244" s="36" t="s">
        <v>492</v>
      </c>
      <c r="D244" s="35">
        <v>0</v>
      </c>
      <c r="E244" s="32">
        <f t="shared" si="10"/>
        <v>0</v>
      </c>
      <c r="F244" s="20" t="s">
        <v>9</v>
      </c>
      <c r="H244" s="24"/>
      <c r="I244" s="84"/>
    </row>
    <row r="245" spans="1:9" s="33" customFormat="1">
      <c r="A245" s="20"/>
      <c r="B245" s="34" t="s">
        <v>493</v>
      </c>
      <c r="C245" s="36" t="s">
        <v>494</v>
      </c>
      <c r="D245" s="35">
        <v>0</v>
      </c>
      <c r="E245" s="32">
        <f t="shared" si="10"/>
        <v>0</v>
      </c>
      <c r="F245" s="20" t="s">
        <v>9</v>
      </c>
      <c r="H245" s="24"/>
      <c r="I245" s="84"/>
    </row>
    <row r="246" spans="1:9" s="33" customFormat="1">
      <c r="A246" s="20"/>
      <c r="B246" s="34" t="s">
        <v>495</v>
      </c>
      <c r="C246" s="36" t="s">
        <v>496</v>
      </c>
      <c r="D246" s="35">
        <v>845</v>
      </c>
      <c r="E246" s="32">
        <f t="shared" si="10"/>
        <v>845</v>
      </c>
      <c r="F246" s="20" t="s">
        <v>9</v>
      </c>
      <c r="H246" s="24"/>
      <c r="I246" s="84"/>
    </row>
    <row r="247" spans="1:9" s="33" customFormat="1">
      <c r="A247" s="20"/>
      <c r="B247" s="34" t="s">
        <v>497</v>
      </c>
      <c r="C247" s="36" t="s">
        <v>498</v>
      </c>
      <c r="D247" s="35">
        <v>0</v>
      </c>
      <c r="E247" s="32">
        <f t="shared" si="10"/>
        <v>0</v>
      </c>
      <c r="F247" s="20" t="s">
        <v>9</v>
      </c>
      <c r="H247" s="24"/>
      <c r="I247" s="84"/>
    </row>
    <row r="248" spans="1:9" s="33" customFormat="1">
      <c r="A248" s="20"/>
      <c r="B248" s="34" t="s">
        <v>499</v>
      </c>
      <c r="C248" s="36" t="s">
        <v>500</v>
      </c>
      <c r="D248" s="35">
        <v>143</v>
      </c>
      <c r="E248" s="32">
        <f t="shared" si="10"/>
        <v>143</v>
      </c>
      <c r="F248" s="20" t="s">
        <v>9</v>
      </c>
      <c r="H248" s="24"/>
      <c r="I248" s="84"/>
    </row>
    <row r="249" spans="1:9" s="33" customFormat="1">
      <c r="A249" s="20"/>
      <c r="B249" s="30" t="s">
        <v>501</v>
      </c>
      <c r="C249" s="37" t="s">
        <v>502</v>
      </c>
      <c r="D249" s="31">
        <v>0</v>
      </c>
      <c r="E249" s="32">
        <f>SUM(E250:E252)</f>
        <v>0</v>
      </c>
      <c r="F249" s="20" t="s">
        <v>9</v>
      </c>
      <c r="H249" s="24"/>
      <c r="I249" s="84"/>
    </row>
    <row r="250" spans="1:9" s="33" customFormat="1" ht="25">
      <c r="A250" s="20" t="s">
        <v>30</v>
      </c>
      <c r="B250" s="34" t="s">
        <v>503</v>
      </c>
      <c r="C250" s="36" t="s">
        <v>504</v>
      </c>
      <c r="D250" s="35">
        <v>0</v>
      </c>
      <c r="E250" s="32">
        <f>D250</f>
        <v>0</v>
      </c>
      <c r="F250" s="20" t="s">
        <v>9</v>
      </c>
      <c r="H250" s="24"/>
      <c r="I250" s="84"/>
    </row>
    <row r="251" spans="1:9" s="33" customFormat="1" ht="25">
      <c r="A251" s="20"/>
      <c r="B251" s="34" t="s">
        <v>505</v>
      </c>
      <c r="C251" s="36" t="s">
        <v>506</v>
      </c>
      <c r="D251" s="35">
        <v>0</v>
      </c>
      <c r="E251" s="32">
        <f>D251</f>
        <v>0</v>
      </c>
      <c r="F251" s="20" t="s">
        <v>9</v>
      </c>
      <c r="H251" s="24"/>
      <c r="I251" s="84"/>
    </row>
    <row r="252" spans="1:9" s="33" customFormat="1" ht="25">
      <c r="A252" s="20" t="s">
        <v>105</v>
      </c>
      <c r="B252" s="34" t="s">
        <v>507</v>
      </c>
      <c r="C252" s="36" t="s">
        <v>508</v>
      </c>
      <c r="D252" s="35">
        <v>0</v>
      </c>
      <c r="E252" s="32">
        <f>D252</f>
        <v>0</v>
      </c>
      <c r="F252" s="20" t="s">
        <v>9</v>
      </c>
      <c r="H252" s="24"/>
      <c r="I252" s="84"/>
    </row>
    <row r="253" spans="1:9" s="33" customFormat="1">
      <c r="A253" s="20"/>
      <c r="B253" s="26" t="s">
        <v>509</v>
      </c>
      <c r="C253" s="53" t="s">
        <v>510</v>
      </c>
      <c r="D253" s="27">
        <v>0</v>
      </c>
      <c r="E253" s="28">
        <f>SUM(E254:E258)</f>
        <v>4477</v>
      </c>
      <c r="F253" s="20" t="s">
        <v>9</v>
      </c>
      <c r="H253" s="24"/>
      <c r="I253" s="84"/>
    </row>
    <row r="254" spans="1:9" s="33" customFormat="1" ht="25">
      <c r="A254" s="58" t="s">
        <v>30</v>
      </c>
      <c r="B254" s="30" t="s">
        <v>511</v>
      </c>
      <c r="C254" s="37" t="s">
        <v>512</v>
      </c>
      <c r="D254" s="31">
        <v>431</v>
      </c>
      <c r="E254" s="32">
        <f t="shared" ref="E254:E259" si="11">D254</f>
        <v>431</v>
      </c>
      <c r="F254" s="20" t="s">
        <v>9</v>
      </c>
      <c r="H254" s="24"/>
      <c r="I254" s="84"/>
    </row>
    <row r="255" spans="1:9" s="33" customFormat="1" ht="25">
      <c r="A255" s="20"/>
      <c r="B255" s="30" t="s">
        <v>513</v>
      </c>
      <c r="C255" s="37" t="s">
        <v>514</v>
      </c>
      <c r="D255" s="31">
        <v>831</v>
      </c>
      <c r="E255" s="32">
        <f t="shared" si="11"/>
        <v>831</v>
      </c>
      <c r="F255" s="20" t="s">
        <v>9</v>
      </c>
      <c r="H255" s="24"/>
      <c r="I255" s="84"/>
    </row>
    <row r="256" spans="1:9" s="33" customFormat="1">
      <c r="A256" s="20"/>
      <c r="B256" s="30" t="s">
        <v>515</v>
      </c>
      <c r="C256" s="37" t="s">
        <v>516</v>
      </c>
      <c r="D256" s="31">
        <v>0</v>
      </c>
      <c r="E256" s="32">
        <f t="shared" si="11"/>
        <v>0</v>
      </c>
      <c r="F256" s="20" t="s">
        <v>9</v>
      </c>
      <c r="H256" s="24"/>
      <c r="I256" s="84"/>
    </row>
    <row r="257" spans="1:9" s="33" customFormat="1">
      <c r="A257" s="58"/>
      <c r="B257" s="30" t="s">
        <v>517</v>
      </c>
      <c r="C257" s="37" t="s">
        <v>518</v>
      </c>
      <c r="D257" s="31">
        <v>3215</v>
      </c>
      <c r="E257" s="32">
        <f t="shared" si="11"/>
        <v>3215</v>
      </c>
      <c r="F257" s="20" t="s">
        <v>9</v>
      </c>
      <c r="H257" s="24"/>
      <c r="I257" s="84"/>
    </row>
    <row r="258" spans="1:9" s="33" customFormat="1">
      <c r="A258" s="58"/>
      <c r="B258" s="30" t="s">
        <v>519</v>
      </c>
      <c r="C258" s="37" t="s">
        <v>520</v>
      </c>
      <c r="D258" s="31">
        <v>0</v>
      </c>
      <c r="E258" s="32">
        <f t="shared" si="11"/>
        <v>0</v>
      </c>
      <c r="F258" s="20" t="s">
        <v>9</v>
      </c>
      <c r="H258" s="24"/>
      <c r="I258" s="84"/>
    </row>
    <row r="259" spans="1:9" s="33" customFormat="1">
      <c r="A259" s="58" t="s">
        <v>100</v>
      </c>
      <c r="B259" s="26" t="s">
        <v>521</v>
      </c>
      <c r="C259" s="53" t="s">
        <v>522</v>
      </c>
      <c r="D259" s="27">
        <v>0</v>
      </c>
      <c r="E259" s="32">
        <f t="shared" si="11"/>
        <v>0</v>
      </c>
      <c r="F259" s="20" t="s">
        <v>9</v>
      </c>
      <c r="H259" s="24"/>
      <c r="I259" s="84"/>
    </row>
    <row r="260" spans="1:9" s="33" customFormat="1">
      <c r="A260" s="58"/>
      <c r="B260" s="21" t="s">
        <v>523</v>
      </c>
      <c r="C260" s="50" t="s">
        <v>524</v>
      </c>
      <c r="D260" s="51">
        <v>0</v>
      </c>
      <c r="E260" s="28">
        <f>E261+E279+E292</f>
        <v>20805</v>
      </c>
      <c r="F260" s="20" t="s">
        <v>9</v>
      </c>
      <c r="H260" s="24"/>
      <c r="I260" s="84"/>
    </row>
    <row r="261" spans="1:9" s="33" customFormat="1">
      <c r="A261" s="20"/>
      <c r="B261" s="26" t="s">
        <v>525</v>
      </c>
      <c r="C261" s="53" t="s">
        <v>526</v>
      </c>
      <c r="D261" s="27">
        <v>0</v>
      </c>
      <c r="E261" s="28">
        <f>SUM(E262:E272)+E275</f>
        <v>20708</v>
      </c>
      <c r="F261" s="20" t="s">
        <v>9</v>
      </c>
      <c r="H261" s="24"/>
      <c r="I261" s="84"/>
    </row>
    <row r="262" spans="1:9" s="33" customFormat="1">
      <c r="A262" s="20"/>
      <c r="B262" s="30" t="s">
        <v>527</v>
      </c>
      <c r="C262" s="37" t="s">
        <v>528</v>
      </c>
      <c r="D262" s="31">
        <v>698</v>
      </c>
      <c r="E262" s="32">
        <f t="shared" ref="E262:E271" si="12">D262</f>
        <v>698</v>
      </c>
      <c r="F262" s="20" t="s">
        <v>9</v>
      </c>
      <c r="H262" s="24"/>
      <c r="I262" s="84"/>
    </row>
    <row r="263" spans="1:9" s="33" customFormat="1">
      <c r="A263" s="20"/>
      <c r="B263" s="30" t="s">
        <v>529</v>
      </c>
      <c r="C263" s="37" t="s">
        <v>530</v>
      </c>
      <c r="D263" s="31">
        <v>0</v>
      </c>
      <c r="E263" s="32">
        <f t="shared" si="12"/>
        <v>0</v>
      </c>
      <c r="F263" s="20" t="s">
        <v>9</v>
      </c>
      <c r="H263" s="24"/>
      <c r="I263" s="84"/>
    </row>
    <row r="264" spans="1:9" s="33" customFormat="1">
      <c r="A264" s="20"/>
      <c r="B264" s="30" t="s">
        <v>531</v>
      </c>
      <c r="C264" s="37" t="s">
        <v>532</v>
      </c>
      <c r="D264" s="31">
        <v>2428</v>
      </c>
      <c r="E264" s="32">
        <f t="shared" si="12"/>
        <v>2428</v>
      </c>
      <c r="F264" s="20" t="s">
        <v>9</v>
      </c>
      <c r="H264" s="24"/>
      <c r="I264" s="84"/>
    </row>
    <row r="265" spans="1:9" s="33" customFormat="1">
      <c r="A265" s="20"/>
      <c r="B265" s="30" t="s">
        <v>533</v>
      </c>
      <c r="C265" s="37" t="s">
        <v>534</v>
      </c>
      <c r="D265" s="31">
        <v>0</v>
      </c>
      <c r="E265" s="32">
        <f t="shared" si="12"/>
        <v>0</v>
      </c>
      <c r="F265" s="20" t="s">
        <v>9</v>
      </c>
      <c r="H265" s="24"/>
      <c r="I265" s="84"/>
    </row>
    <row r="266" spans="1:9" s="33" customFormat="1">
      <c r="A266" s="20"/>
      <c r="B266" s="30" t="s">
        <v>535</v>
      </c>
      <c r="C266" s="37" t="s">
        <v>536</v>
      </c>
      <c r="D266" s="31">
        <v>0</v>
      </c>
      <c r="E266" s="32">
        <f t="shared" si="12"/>
        <v>0</v>
      </c>
      <c r="F266" s="20" t="s">
        <v>9</v>
      </c>
      <c r="H266" s="24"/>
      <c r="I266" s="84"/>
    </row>
    <row r="267" spans="1:9" s="33" customFormat="1">
      <c r="A267" s="20"/>
      <c r="B267" s="30" t="s">
        <v>537</v>
      </c>
      <c r="C267" s="37" t="s">
        <v>538</v>
      </c>
      <c r="D267" s="31">
        <v>1</v>
      </c>
      <c r="E267" s="32">
        <f t="shared" si="12"/>
        <v>1</v>
      </c>
      <c r="F267" s="20" t="s">
        <v>9</v>
      </c>
      <c r="H267" s="24"/>
      <c r="I267" s="84"/>
    </row>
    <row r="268" spans="1:9" s="33" customFormat="1">
      <c r="A268" s="20"/>
      <c r="B268" s="30" t="s">
        <v>539</v>
      </c>
      <c r="C268" s="37" t="s">
        <v>540</v>
      </c>
      <c r="D268" s="31">
        <v>387</v>
      </c>
      <c r="E268" s="32">
        <f t="shared" si="12"/>
        <v>387</v>
      </c>
      <c r="F268" s="20" t="s">
        <v>9</v>
      </c>
      <c r="H268" s="24"/>
      <c r="I268" s="84"/>
    </row>
    <row r="269" spans="1:9" s="33" customFormat="1">
      <c r="A269" s="20"/>
      <c r="B269" s="30" t="s">
        <v>541</v>
      </c>
      <c r="C269" s="37" t="s">
        <v>542</v>
      </c>
      <c r="D269" s="31">
        <v>217</v>
      </c>
      <c r="E269" s="32">
        <f t="shared" si="12"/>
        <v>217</v>
      </c>
      <c r="F269" s="20" t="s">
        <v>9</v>
      </c>
      <c r="H269" s="24"/>
      <c r="I269" s="84"/>
    </row>
    <row r="270" spans="1:9" s="33" customFormat="1">
      <c r="A270" s="20"/>
      <c r="B270" s="30" t="s">
        <v>543</v>
      </c>
      <c r="C270" s="37" t="s">
        <v>544</v>
      </c>
      <c r="D270" s="31">
        <v>3283</v>
      </c>
      <c r="E270" s="32">
        <f t="shared" si="12"/>
        <v>3283</v>
      </c>
      <c r="F270" s="20" t="s">
        <v>9</v>
      </c>
      <c r="H270" s="24"/>
      <c r="I270" s="84"/>
    </row>
    <row r="271" spans="1:9" s="33" customFormat="1">
      <c r="A271" s="20"/>
      <c r="B271" s="30" t="s">
        <v>545</v>
      </c>
      <c r="C271" s="37" t="s">
        <v>546</v>
      </c>
      <c r="D271" s="31">
        <v>1291</v>
      </c>
      <c r="E271" s="32">
        <f t="shared" si="12"/>
        <v>1291</v>
      </c>
      <c r="F271" s="20" t="s">
        <v>9</v>
      </c>
      <c r="H271" s="24"/>
      <c r="I271" s="84"/>
    </row>
    <row r="272" spans="1:9" s="33" customFormat="1">
      <c r="A272" s="58"/>
      <c r="B272" s="30" t="s">
        <v>547</v>
      </c>
      <c r="C272" s="37" t="s">
        <v>548</v>
      </c>
      <c r="D272" s="31">
        <v>0</v>
      </c>
      <c r="E272" s="32">
        <f>SUM(E273:E274)</f>
        <v>839</v>
      </c>
      <c r="F272" s="20" t="s">
        <v>9</v>
      </c>
      <c r="H272" s="24"/>
      <c r="I272" s="84"/>
    </row>
    <row r="273" spans="1:9" s="33" customFormat="1">
      <c r="A273" s="58"/>
      <c r="B273" s="34" t="s">
        <v>549</v>
      </c>
      <c r="C273" s="36" t="s">
        <v>550</v>
      </c>
      <c r="D273" s="35">
        <v>53</v>
      </c>
      <c r="E273" s="32">
        <f>D273</f>
        <v>53</v>
      </c>
      <c r="F273" s="20" t="s">
        <v>9</v>
      </c>
      <c r="H273" s="24"/>
      <c r="I273" s="84"/>
    </row>
    <row r="274" spans="1:9" s="33" customFormat="1">
      <c r="A274" s="58"/>
      <c r="B274" s="34" t="s">
        <v>551</v>
      </c>
      <c r="C274" s="36" t="s">
        <v>552</v>
      </c>
      <c r="D274" s="35">
        <v>786</v>
      </c>
      <c r="E274" s="32">
        <f>D274</f>
        <v>786</v>
      </c>
      <c r="F274" s="20" t="s">
        <v>9</v>
      </c>
      <c r="H274" s="24"/>
      <c r="I274" s="84"/>
    </row>
    <row r="275" spans="1:9" s="33" customFormat="1">
      <c r="A275" s="58"/>
      <c r="B275" s="30" t="s">
        <v>553</v>
      </c>
      <c r="C275" s="37" t="s">
        <v>554</v>
      </c>
      <c r="D275" s="31">
        <v>0</v>
      </c>
      <c r="E275" s="32">
        <f>SUM(E276:E278)</f>
        <v>11564</v>
      </c>
      <c r="F275" s="20" t="s">
        <v>9</v>
      </c>
      <c r="H275" s="24"/>
      <c r="I275" s="84"/>
    </row>
    <row r="276" spans="1:9" s="33" customFormat="1">
      <c r="A276" s="58" t="s">
        <v>30</v>
      </c>
      <c r="B276" s="34" t="s">
        <v>555</v>
      </c>
      <c r="C276" s="36" t="s">
        <v>556</v>
      </c>
      <c r="D276" s="35">
        <v>17</v>
      </c>
      <c r="E276" s="32">
        <f>D276</f>
        <v>17</v>
      </c>
      <c r="F276" s="20" t="s">
        <v>9</v>
      </c>
      <c r="H276" s="24"/>
      <c r="I276" s="84"/>
    </row>
    <row r="277" spans="1:9" s="33" customFormat="1">
      <c r="A277" s="20"/>
      <c r="B277" s="34" t="s">
        <v>557</v>
      </c>
      <c r="C277" s="36" t="s">
        <v>558</v>
      </c>
      <c r="D277" s="35">
        <v>1</v>
      </c>
      <c r="E277" s="32">
        <f>D277</f>
        <v>1</v>
      </c>
      <c r="F277" s="20" t="s">
        <v>9</v>
      </c>
      <c r="H277" s="24"/>
      <c r="I277" s="84"/>
    </row>
    <row r="278" spans="1:9" s="33" customFormat="1">
      <c r="A278" s="58"/>
      <c r="B278" s="34" t="s">
        <v>559</v>
      </c>
      <c r="C278" s="36" t="s">
        <v>560</v>
      </c>
      <c r="D278" s="35">
        <v>11546</v>
      </c>
      <c r="E278" s="32">
        <f>D278</f>
        <v>11546</v>
      </c>
      <c r="F278" s="20" t="s">
        <v>9</v>
      </c>
      <c r="H278" s="24"/>
      <c r="I278" s="84"/>
    </row>
    <row r="279" spans="1:9" s="33" customFormat="1">
      <c r="A279" s="20"/>
      <c r="B279" s="26" t="s">
        <v>561</v>
      </c>
      <c r="C279" s="53" t="s">
        <v>562</v>
      </c>
      <c r="D279" s="27">
        <v>0</v>
      </c>
      <c r="E279" s="28">
        <f>SUM(E280:E282)+E288</f>
        <v>71</v>
      </c>
      <c r="F279" s="20" t="s">
        <v>9</v>
      </c>
      <c r="H279" s="24"/>
      <c r="I279" s="84"/>
    </row>
    <row r="280" spans="1:9" s="33" customFormat="1">
      <c r="A280" s="20" t="s">
        <v>30</v>
      </c>
      <c r="B280" s="30" t="s">
        <v>563</v>
      </c>
      <c r="C280" s="37" t="s">
        <v>564</v>
      </c>
      <c r="D280" s="31">
        <v>0</v>
      </c>
      <c r="E280" s="32">
        <f>D280</f>
        <v>0</v>
      </c>
      <c r="F280" s="20" t="s">
        <v>9</v>
      </c>
      <c r="H280" s="24"/>
      <c r="I280" s="84"/>
    </row>
    <row r="281" spans="1:9" s="33" customFormat="1">
      <c r="A281" s="20"/>
      <c r="B281" s="30" t="s">
        <v>565</v>
      </c>
      <c r="C281" s="37" t="s">
        <v>566</v>
      </c>
      <c r="D281" s="31">
        <v>0</v>
      </c>
      <c r="E281" s="32">
        <f>D281</f>
        <v>0</v>
      </c>
      <c r="F281" s="20" t="s">
        <v>9</v>
      </c>
      <c r="H281" s="24"/>
      <c r="I281" s="84"/>
    </row>
    <row r="282" spans="1:9" s="33" customFormat="1">
      <c r="A282" s="20"/>
      <c r="B282" s="30" t="s">
        <v>567</v>
      </c>
      <c r="C282" s="37" t="s">
        <v>568</v>
      </c>
      <c r="D282" s="31">
        <v>0</v>
      </c>
      <c r="E282" s="32">
        <f>SUM(E283:E287)</f>
        <v>63</v>
      </c>
      <c r="F282" s="20" t="s">
        <v>9</v>
      </c>
      <c r="H282" s="24"/>
      <c r="I282" s="84"/>
    </row>
    <row r="283" spans="1:9" s="33" customFormat="1">
      <c r="A283" s="20"/>
      <c r="B283" s="34" t="s">
        <v>569</v>
      </c>
      <c r="C283" s="36" t="s">
        <v>570</v>
      </c>
      <c r="D283" s="35">
        <v>1</v>
      </c>
      <c r="E283" s="32">
        <f>D283</f>
        <v>1</v>
      </c>
      <c r="F283" s="20" t="s">
        <v>9</v>
      </c>
      <c r="H283" s="24"/>
      <c r="I283" s="84"/>
    </row>
    <row r="284" spans="1:9" s="33" customFormat="1">
      <c r="A284" s="20"/>
      <c r="B284" s="34" t="s">
        <v>571</v>
      </c>
      <c r="C284" s="36" t="s">
        <v>572</v>
      </c>
      <c r="D284" s="35">
        <v>33</v>
      </c>
      <c r="E284" s="32">
        <f>D284</f>
        <v>33</v>
      </c>
      <c r="F284" s="20" t="s">
        <v>9</v>
      </c>
      <c r="H284" s="24"/>
      <c r="I284" s="84"/>
    </row>
    <row r="285" spans="1:9" s="33" customFormat="1">
      <c r="A285" s="20"/>
      <c r="B285" s="34" t="s">
        <v>573</v>
      </c>
      <c r="C285" s="36" t="s">
        <v>574</v>
      </c>
      <c r="D285" s="35">
        <v>0</v>
      </c>
      <c r="E285" s="32">
        <f>D285</f>
        <v>0</v>
      </c>
      <c r="F285" s="20" t="s">
        <v>9</v>
      </c>
      <c r="H285" s="24"/>
      <c r="I285" s="84"/>
    </row>
    <row r="286" spans="1:9" s="33" customFormat="1">
      <c r="A286" s="20"/>
      <c r="B286" s="34" t="s">
        <v>575</v>
      </c>
      <c r="C286" s="36" t="s">
        <v>576</v>
      </c>
      <c r="D286" s="35">
        <v>0</v>
      </c>
      <c r="E286" s="32">
        <f>D286</f>
        <v>0</v>
      </c>
      <c r="F286" s="20" t="s">
        <v>9</v>
      </c>
      <c r="H286" s="24"/>
      <c r="I286" s="84"/>
    </row>
    <row r="287" spans="1:9" s="33" customFormat="1">
      <c r="A287" s="20"/>
      <c r="B287" s="34" t="s">
        <v>577</v>
      </c>
      <c r="C287" s="36" t="s">
        <v>578</v>
      </c>
      <c r="D287" s="35">
        <v>29</v>
      </c>
      <c r="E287" s="32">
        <f>D287</f>
        <v>29</v>
      </c>
      <c r="F287" s="20" t="s">
        <v>9</v>
      </c>
      <c r="H287" s="24"/>
      <c r="I287" s="84"/>
    </row>
    <row r="288" spans="1:9" s="33" customFormat="1">
      <c r="A288" s="20"/>
      <c r="B288" s="30" t="s">
        <v>579</v>
      </c>
      <c r="C288" s="37" t="s">
        <v>580</v>
      </c>
      <c r="D288" s="31">
        <v>0</v>
      </c>
      <c r="E288" s="32">
        <f>SUM(E289:E291)</f>
        <v>8</v>
      </c>
      <c r="F288" s="20" t="s">
        <v>9</v>
      </c>
      <c r="H288" s="24"/>
      <c r="I288" s="84"/>
    </row>
    <row r="289" spans="1:9" s="33" customFormat="1" ht="25">
      <c r="A289" s="20" t="s">
        <v>30</v>
      </c>
      <c r="B289" s="34" t="s">
        <v>581</v>
      </c>
      <c r="C289" s="36" t="s">
        <v>582</v>
      </c>
      <c r="D289" s="35">
        <v>8</v>
      </c>
      <c r="E289" s="32">
        <f>D289</f>
        <v>8</v>
      </c>
      <c r="F289" s="20" t="s">
        <v>9</v>
      </c>
      <c r="H289" s="24"/>
      <c r="I289" s="84"/>
    </row>
    <row r="290" spans="1:9" s="33" customFormat="1" ht="25">
      <c r="A290" s="20"/>
      <c r="B290" s="34" t="s">
        <v>583</v>
      </c>
      <c r="C290" s="36" t="s">
        <v>584</v>
      </c>
      <c r="D290" s="35">
        <v>0</v>
      </c>
      <c r="E290" s="32">
        <f>D290</f>
        <v>0</v>
      </c>
      <c r="F290" s="20" t="s">
        <v>9</v>
      </c>
      <c r="H290" s="24"/>
      <c r="I290" s="84"/>
    </row>
    <row r="291" spans="1:9" s="33" customFormat="1" ht="25">
      <c r="A291" s="20" t="s">
        <v>105</v>
      </c>
      <c r="B291" s="34" t="s">
        <v>585</v>
      </c>
      <c r="C291" s="36" t="s">
        <v>586</v>
      </c>
      <c r="D291" s="35">
        <v>0</v>
      </c>
      <c r="E291" s="32">
        <f>D291</f>
        <v>0</v>
      </c>
      <c r="F291" s="20" t="s">
        <v>9</v>
      </c>
      <c r="H291" s="24"/>
      <c r="I291" s="84"/>
    </row>
    <row r="292" spans="1:9" s="33" customFormat="1">
      <c r="A292" s="20"/>
      <c r="B292" s="26" t="s">
        <v>587</v>
      </c>
      <c r="C292" s="53" t="s">
        <v>588</v>
      </c>
      <c r="D292" s="27">
        <v>0</v>
      </c>
      <c r="E292" s="28">
        <f>SUM(E293:E294)</f>
        <v>26</v>
      </c>
      <c r="F292" s="20" t="s">
        <v>9</v>
      </c>
      <c r="H292" s="24"/>
      <c r="I292" s="84"/>
    </row>
    <row r="293" spans="1:9" s="33" customFormat="1">
      <c r="A293" s="20"/>
      <c r="B293" s="30" t="s">
        <v>589</v>
      </c>
      <c r="C293" s="37" t="s">
        <v>590</v>
      </c>
      <c r="D293" s="31">
        <v>25</v>
      </c>
      <c r="E293" s="32">
        <f>D293</f>
        <v>25</v>
      </c>
      <c r="F293" s="20" t="s">
        <v>9</v>
      </c>
      <c r="H293" s="24"/>
      <c r="I293" s="84"/>
    </row>
    <row r="294" spans="1:9" s="33" customFormat="1">
      <c r="A294" s="20"/>
      <c r="B294" s="30" t="s">
        <v>591</v>
      </c>
      <c r="C294" s="37" t="s">
        <v>592</v>
      </c>
      <c r="D294" s="31">
        <v>1</v>
      </c>
      <c r="E294" s="32">
        <f>D294</f>
        <v>1</v>
      </c>
      <c r="F294" s="20" t="s">
        <v>9</v>
      </c>
      <c r="H294" s="24"/>
      <c r="I294" s="84"/>
    </row>
    <row r="295" spans="1:9" s="33" customFormat="1">
      <c r="A295" s="20"/>
      <c r="B295" s="21" t="s">
        <v>593</v>
      </c>
      <c r="C295" s="50" t="s">
        <v>594</v>
      </c>
      <c r="D295" s="51">
        <v>0</v>
      </c>
      <c r="E295" s="23">
        <f>SUM(E296:E302)</f>
        <v>6365</v>
      </c>
      <c r="F295" s="20" t="s">
        <v>9</v>
      </c>
      <c r="H295" s="24"/>
      <c r="I295" s="84"/>
    </row>
    <row r="296" spans="1:9" s="33" customFormat="1">
      <c r="A296" s="20"/>
      <c r="B296" s="26" t="s">
        <v>595</v>
      </c>
      <c r="C296" s="53" t="s">
        <v>596</v>
      </c>
      <c r="D296" s="27">
        <v>3080</v>
      </c>
      <c r="E296" s="32">
        <f t="shared" ref="E296:E302" si="13">D296</f>
        <v>3080</v>
      </c>
      <c r="F296" s="20" t="s">
        <v>9</v>
      </c>
      <c r="H296" s="24"/>
      <c r="I296" s="84"/>
    </row>
    <row r="297" spans="1:9" s="33" customFormat="1">
      <c r="A297" s="58"/>
      <c r="B297" s="26" t="s">
        <v>597</v>
      </c>
      <c r="C297" s="53" t="s">
        <v>598</v>
      </c>
      <c r="D297" s="27">
        <v>270</v>
      </c>
      <c r="E297" s="32">
        <f t="shared" si="13"/>
        <v>270</v>
      </c>
      <c r="F297" s="20" t="s">
        <v>9</v>
      </c>
      <c r="H297" s="24"/>
      <c r="I297" s="84"/>
    </row>
    <row r="298" spans="1:9" s="33" customFormat="1">
      <c r="A298" s="58"/>
      <c r="B298" s="26" t="s">
        <v>599</v>
      </c>
      <c r="C298" s="53" t="s">
        <v>600</v>
      </c>
      <c r="D298" s="27">
        <v>2912</v>
      </c>
      <c r="E298" s="32">
        <f t="shared" si="13"/>
        <v>2912</v>
      </c>
      <c r="F298" s="20" t="s">
        <v>9</v>
      </c>
      <c r="H298" s="24"/>
      <c r="I298" s="84"/>
    </row>
    <row r="299" spans="1:9" s="33" customFormat="1">
      <c r="A299" s="58"/>
      <c r="B299" s="26" t="s">
        <v>601</v>
      </c>
      <c r="C299" s="53" t="s">
        <v>602</v>
      </c>
      <c r="D299" s="27">
        <v>89</v>
      </c>
      <c r="E299" s="32">
        <f t="shared" si="13"/>
        <v>89</v>
      </c>
      <c r="F299" s="20" t="s">
        <v>9</v>
      </c>
      <c r="H299" s="24"/>
      <c r="I299" s="84"/>
    </row>
    <row r="300" spans="1:9" s="33" customFormat="1">
      <c r="A300" s="58"/>
      <c r="B300" s="26" t="s">
        <v>603</v>
      </c>
      <c r="C300" s="53" t="s">
        <v>604</v>
      </c>
      <c r="D300" s="27">
        <v>14</v>
      </c>
      <c r="E300" s="32">
        <f t="shared" si="13"/>
        <v>14</v>
      </c>
      <c r="F300" s="20" t="s">
        <v>9</v>
      </c>
      <c r="H300" s="24"/>
      <c r="I300" s="84"/>
    </row>
    <row r="301" spans="1:9" s="33" customFormat="1">
      <c r="A301" s="58"/>
      <c r="B301" s="26" t="s">
        <v>605</v>
      </c>
      <c r="C301" s="53" t="s">
        <v>606</v>
      </c>
      <c r="D301" s="27">
        <v>0</v>
      </c>
      <c r="E301" s="32">
        <f t="shared" si="13"/>
        <v>0</v>
      </c>
      <c r="F301" s="20" t="s">
        <v>9</v>
      </c>
      <c r="H301" s="24"/>
      <c r="I301" s="84"/>
    </row>
    <row r="302" spans="1:9" s="33" customFormat="1">
      <c r="A302" s="64" t="s">
        <v>30</v>
      </c>
      <c r="B302" s="26" t="s">
        <v>607</v>
      </c>
      <c r="C302" s="53" t="s">
        <v>608</v>
      </c>
      <c r="D302" s="27">
        <v>0</v>
      </c>
      <c r="E302" s="32">
        <f t="shared" si="13"/>
        <v>0</v>
      </c>
      <c r="F302" s="20" t="s">
        <v>9</v>
      </c>
      <c r="H302" s="24"/>
      <c r="I302" s="84"/>
    </row>
    <row r="303" spans="1:9" s="33" customFormat="1">
      <c r="A303" s="20"/>
      <c r="B303" s="21" t="s">
        <v>609</v>
      </c>
      <c r="C303" s="50" t="s">
        <v>610</v>
      </c>
      <c r="D303" s="51">
        <v>0</v>
      </c>
      <c r="E303" s="23">
        <f>E304+E305+E308+E311</f>
        <v>644</v>
      </c>
      <c r="F303" s="20" t="s">
        <v>9</v>
      </c>
      <c r="H303" s="24"/>
      <c r="I303" s="84"/>
    </row>
    <row r="304" spans="1:9" s="33" customFormat="1">
      <c r="A304" s="20"/>
      <c r="B304" s="26" t="s">
        <v>611</v>
      </c>
      <c r="C304" s="53" t="s">
        <v>612</v>
      </c>
      <c r="D304" s="27">
        <v>0</v>
      </c>
      <c r="E304" s="32">
        <f>D304</f>
        <v>0</v>
      </c>
      <c r="F304" s="20" t="s">
        <v>9</v>
      </c>
      <c r="H304" s="24"/>
      <c r="I304" s="84"/>
    </row>
    <row r="305" spans="1:9" s="33" customFormat="1">
      <c r="A305" s="20"/>
      <c r="B305" s="26" t="s">
        <v>613</v>
      </c>
      <c r="C305" s="53" t="s">
        <v>614</v>
      </c>
      <c r="D305" s="27">
        <v>0</v>
      </c>
      <c r="E305" s="28">
        <f>SUM(E306:E307)</f>
        <v>644</v>
      </c>
      <c r="F305" s="20" t="s">
        <v>9</v>
      </c>
      <c r="H305" s="24"/>
      <c r="I305" s="84"/>
    </row>
    <row r="306" spans="1:9" s="33" customFormat="1">
      <c r="A306" s="20"/>
      <c r="B306" s="30" t="s">
        <v>615</v>
      </c>
      <c r="C306" s="37" t="s">
        <v>616</v>
      </c>
      <c r="D306" s="31">
        <v>564</v>
      </c>
      <c r="E306" s="32">
        <f>D306</f>
        <v>564</v>
      </c>
      <c r="F306" s="20" t="s">
        <v>9</v>
      </c>
      <c r="H306" s="24"/>
      <c r="I306" s="84"/>
    </row>
    <row r="307" spans="1:9" s="33" customFormat="1">
      <c r="A307" s="20"/>
      <c r="B307" s="30" t="s">
        <v>617</v>
      </c>
      <c r="C307" s="37" t="s">
        <v>618</v>
      </c>
      <c r="D307" s="31">
        <v>80</v>
      </c>
      <c r="E307" s="32">
        <f>D307</f>
        <v>80</v>
      </c>
      <c r="F307" s="20" t="s">
        <v>9</v>
      </c>
      <c r="H307" s="24"/>
      <c r="I307" s="84"/>
    </row>
    <row r="308" spans="1:9" s="33" customFormat="1">
      <c r="A308" s="20"/>
      <c r="B308" s="26" t="s">
        <v>619</v>
      </c>
      <c r="C308" s="53" t="s">
        <v>620</v>
      </c>
      <c r="D308" s="27">
        <v>0</v>
      </c>
      <c r="E308" s="28">
        <f>SUM(E309:E310)</f>
        <v>0</v>
      </c>
      <c r="F308" s="20" t="s">
        <v>9</v>
      </c>
      <c r="H308" s="24"/>
      <c r="I308" s="84"/>
    </row>
    <row r="309" spans="1:9" s="33" customFormat="1">
      <c r="A309" s="20"/>
      <c r="B309" s="30" t="s">
        <v>621</v>
      </c>
      <c r="C309" s="37" t="s">
        <v>622</v>
      </c>
      <c r="D309" s="31">
        <v>0</v>
      </c>
      <c r="E309" s="32">
        <f>D309</f>
        <v>0</v>
      </c>
      <c r="F309" s="20" t="s">
        <v>9</v>
      </c>
      <c r="H309" s="24"/>
      <c r="I309" s="84"/>
    </row>
    <row r="310" spans="1:9" s="33" customFormat="1">
      <c r="A310" s="20"/>
      <c r="B310" s="30" t="s">
        <v>623</v>
      </c>
      <c r="C310" s="37" t="s">
        <v>624</v>
      </c>
      <c r="D310" s="31">
        <v>0</v>
      </c>
      <c r="E310" s="32">
        <f>D310</f>
        <v>0</v>
      </c>
      <c r="F310" s="20" t="s">
        <v>9</v>
      </c>
      <c r="H310" s="24"/>
      <c r="I310" s="84"/>
    </row>
    <row r="311" spans="1:9" s="33" customFormat="1">
      <c r="A311" s="20" t="s">
        <v>30</v>
      </c>
      <c r="B311" s="26" t="s">
        <v>625</v>
      </c>
      <c r="C311" s="53" t="s">
        <v>626</v>
      </c>
      <c r="D311" s="27">
        <v>0</v>
      </c>
      <c r="E311" s="32">
        <f>D311</f>
        <v>0</v>
      </c>
      <c r="F311" s="20" t="s">
        <v>9</v>
      </c>
      <c r="H311" s="24"/>
      <c r="I311" s="84"/>
    </row>
    <row r="312" spans="1:9" s="33" customFormat="1">
      <c r="A312" s="20"/>
      <c r="B312" s="65" t="s">
        <v>627</v>
      </c>
      <c r="C312" s="66" t="s">
        <v>628</v>
      </c>
      <c r="D312" s="67">
        <v>0</v>
      </c>
      <c r="E312" s="28">
        <f>E313+E327+E336+E345</f>
        <v>84202</v>
      </c>
      <c r="F312" s="20" t="s">
        <v>9</v>
      </c>
      <c r="H312" s="24"/>
      <c r="I312" s="84"/>
    </row>
    <row r="313" spans="1:9" s="33" customFormat="1">
      <c r="A313" s="20"/>
      <c r="B313" s="21" t="s">
        <v>629</v>
      </c>
      <c r="C313" s="50" t="s">
        <v>630</v>
      </c>
      <c r="D313" s="51">
        <v>0</v>
      </c>
      <c r="E313" s="23">
        <f>E314+E323</f>
        <v>77972</v>
      </c>
      <c r="F313" s="20" t="s">
        <v>9</v>
      </c>
      <c r="H313" s="24"/>
      <c r="I313" s="84"/>
    </row>
    <row r="314" spans="1:9" s="33" customFormat="1">
      <c r="A314" s="20"/>
      <c r="B314" s="26" t="s">
        <v>631</v>
      </c>
      <c r="C314" s="53" t="s">
        <v>632</v>
      </c>
      <c r="D314" s="27">
        <v>0</v>
      </c>
      <c r="E314" s="28">
        <f>E315+E319</f>
        <v>44265</v>
      </c>
      <c r="F314" s="20" t="s">
        <v>9</v>
      </c>
      <c r="H314" s="24"/>
      <c r="I314" s="84"/>
    </row>
    <row r="315" spans="1:9" s="33" customFormat="1">
      <c r="A315" s="20"/>
      <c r="B315" s="30" t="s">
        <v>633</v>
      </c>
      <c r="C315" s="37" t="s">
        <v>634</v>
      </c>
      <c r="D315" s="31">
        <v>0</v>
      </c>
      <c r="E315" s="32">
        <f>SUM(E316:E318)</f>
        <v>42923</v>
      </c>
      <c r="F315" s="20" t="s">
        <v>9</v>
      </c>
      <c r="H315" s="24"/>
      <c r="I315" s="84"/>
    </row>
    <row r="316" spans="1:9" s="33" customFormat="1">
      <c r="A316" s="58"/>
      <c r="B316" s="30" t="s">
        <v>635</v>
      </c>
      <c r="C316" s="37" t="s">
        <v>636</v>
      </c>
      <c r="D316" s="31">
        <v>38644</v>
      </c>
      <c r="E316" s="32">
        <f>D316</f>
        <v>38644</v>
      </c>
      <c r="F316" s="20" t="s">
        <v>9</v>
      </c>
      <c r="H316" s="24"/>
      <c r="I316" s="84"/>
    </row>
    <row r="317" spans="1:9" s="33" customFormat="1">
      <c r="A317" s="58"/>
      <c r="B317" s="30" t="s">
        <v>637</v>
      </c>
      <c r="C317" s="37" t="s">
        <v>638</v>
      </c>
      <c r="D317" s="31">
        <v>4279</v>
      </c>
      <c r="E317" s="32">
        <f>D317</f>
        <v>4279</v>
      </c>
      <c r="F317" s="20" t="s">
        <v>9</v>
      </c>
      <c r="H317" s="24"/>
      <c r="I317" s="84"/>
    </row>
    <row r="318" spans="1:9" s="33" customFormat="1">
      <c r="A318" s="58"/>
      <c r="B318" s="30" t="s">
        <v>639</v>
      </c>
      <c r="C318" s="37" t="s">
        <v>640</v>
      </c>
      <c r="D318" s="31">
        <v>0</v>
      </c>
      <c r="E318" s="32">
        <f>D318</f>
        <v>0</v>
      </c>
      <c r="F318" s="20" t="s">
        <v>9</v>
      </c>
      <c r="H318" s="24"/>
      <c r="I318" s="84"/>
    </row>
    <row r="319" spans="1:9" s="33" customFormat="1">
      <c r="A319" s="20"/>
      <c r="B319" s="30" t="s">
        <v>641</v>
      </c>
      <c r="C319" s="37" t="s">
        <v>642</v>
      </c>
      <c r="D319" s="31">
        <v>0</v>
      </c>
      <c r="E319" s="32">
        <f>SUM(E320:E322)</f>
        <v>1342</v>
      </c>
      <c r="F319" s="20" t="s">
        <v>9</v>
      </c>
      <c r="H319" s="24"/>
      <c r="I319" s="84"/>
    </row>
    <row r="320" spans="1:9" s="33" customFormat="1">
      <c r="A320" s="58"/>
      <c r="B320" s="30" t="s">
        <v>643</v>
      </c>
      <c r="C320" s="37" t="s">
        <v>644</v>
      </c>
      <c r="D320" s="31">
        <v>949</v>
      </c>
      <c r="E320" s="32">
        <f>D320</f>
        <v>949</v>
      </c>
      <c r="F320" s="20" t="s">
        <v>9</v>
      </c>
      <c r="H320" s="24"/>
      <c r="I320" s="84"/>
    </row>
    <row r="321" spans="1:9" s="33" customFormat="1">
      <c r="A321" s="58"/>
      <c r="B321" s="30" t="s">
        <v>645</v>
      </c>
      <c r="C321" s="37" t="s">
        <v>646</v>
      </c>
      <c r="D321" s="31">
        <v>393</v>
      </c>
      <c r="E321" s="32">
        <f>D321</f>
        <v>393</v>
      </c>
      <c r="F321" s="20" t="s">
        <v>9</v>
      </c>
      <c r="H321" s="24"/>
      <c r="I321" s="84"/>
    </row>
    <row r="322" spans="1:9" s="33" customFormat="1">
      <c r="A322" s="58"/>
      <c r="B322" s="30" t="s">
        <v>647</v>
      </c>
      <c r="C322" s="37" t="s">
        <v>648</v>
      </c>
      <c r="D322" s="31">
        <v>0</v>
      </c>
      <c r="E322" s="32">
        <f>D322</f>
        <v>0</v>
      </c>
      <c r="F322" s="20" t="s">
        <v>9</v>
      </c>
      <c r="H322" s="24"/>
      <c r="I322" s="84"/>
    </row>
    <row r="323" spans="1:9" s="33" customFormat="1">
      <c r="A323" s="20"/>
      <c r="B323" s="26" t="s">
        <v>649</v>
      </c>
      <c r="C323" s="53" t="s">
        <v>650</v>
      </c>
      <c r="D323" s="27">
        <v>0</v>
      </c>
      <c r="E323" s="28">
        <f>SUM(E324:E326)</f>
        <v>33707</v>
      </c>
      <c r="F323" s="20" t="s">
        <v>9</v>
      </c>
      <c r="H323" s="24"/>
      <c r="I323" s="84"/>
    </row>
    <row r="324" spans="1:9" s="33" customFormat="1">
      <c r="A324" s="58"/>
      <c r="B324" s="30" t="s">
        <v>651</v>
      </c>
      <c r="C324" s="37" t="s">
        <v>652</v>
      </c>
      <c r="D324" s="31">
        <v>32333</v>
      </c>
      <c r="E324" s="32">
        <f>D324</f>
        <v>32333</v>
      </c>
      <c r="F324" s="20" t="s">
        <v>9</v>
      </c>
      <c r="H324" s="24"/>
      <c r="I324" s="84"/>
    </row>
    <row r="325" spans="1:9" s="33" customFormat="1">
      <c r="A325" s="58"/>
      <c r="B325" s="30" t="s">
        <v>653</v>
      </c>
      <c r="C325" s="37" t="s">
        <v>654</v>
      </c>
      <c r="D325" s="31">
        <v>1374</v>
      </c>
      <c r="E325" s="32">
        <f>D325</f>
        <v>1374</v>
      </c>
      <c r="F325" s="20" t="s">
        <v>9</v>
      </c>
      <c r="H325" s="24"/>
      <c r="I325" s="84"/>
    </row>
    <row r="326" spans="1:9" s="33" customFormat="1">
      <c r="A326" s="58"/>
      <c r="B326" s="30" t="s">
        <v>655</v>
      </c>
      <c r="C326" s="37" t="s">
        <v>656</v>
      </c>
      <c r="D326" s="31">
        <v>0</v>
      </c>
      <c r="E326" s="32">
        <f>D326</f>
        <v>0</v>
      </c>
      <c r="F326" s="20" t="s">
        <v>9</v>
      </c>
      <c r="H326" s="24"/>
      <c r="I326" s="84"/>
    </row>
    <row r="327" spans="1:9" s="33" customFormat="1">
      <c r="A327" s="20"/>
      <c r="B327" s="21" t="s">
        <v>657</v>
      </c>
      <c r="C327" s="50" t="s">
        <v>658</v>
      </c>
      <c r="D327" s="51">
        <v>0</v>
      </c>
      <c r="E327" s="23">
        <f>E328+E332</f>
        <v>265</v>
      </c>
      <c r="F327" s="20" t="s">
        <v>9</v>
      </c>
      <c r="H327" s="24"/>
      <c r="I327" s="84"/>
    </row>
    <row r="328" spans="1:9" s="33" customFormat="1">
      <c r="A328" s="20"/>
      <c r="B328" s="26" t="s">
        <v>659</v>
      </c>
      <c r="C328" s="53" t="s">
        <v>660</v>
      </c>
      <c r="D328" s="27">
        <v>0</v>
      </c>
      <c r="E328" s="28">
        <f>SUM(E329:E331)</f>
        <v>265</v>
      </c>
      <c r="F328" s="20" t="s">
        <v>9</v>
      </c>
      <c r="H328" s="24"/>
      <c r="I328" s="84"/>
    </row>
    <row r="329" spans="1:9" s="33" customFormat="1">
      <c r="A329" s="58"/>
      <c r="B329" s="30" t="s">
        <v>661</v>
      </c>
      <c r="C329" s="37" t="s">
        <v>662</v>
      </c>
      <c r="D329" s="31">
        <v>153</v>
      </c>
      <c r="E329" s="32">
        <f>D329</f>
        <v>153</v>
      </c>
      <c r="F329" s="20" t="s">
        <v>9</v>
      </c>
      <c r="H329" s="24"/>
      <c r="I329" s="84"/>
    </row>
    <row r="330" spans="1:9" s="33" customFormat="1">
      <c r="A330" s="58"/>
      <c r="B330" s="30" t="s">
        <v>663</v>
      </c>
      <c r="C330" s="37" t="s">
        <v>664</v>
      </c>
      <c r="D330" s="31">
        <v>112</v>
      </c>
      <c r="E330" s="32">
        <f>D330</f>
        <v>112</v>
      </c>
      <c r="F330" s="20" t="s">
        <v>9</v>
      </c>
      <c r="H330" s="24"/>
      <c r="I330" s="84"/>
    </row>
    <row r="331" spans="1:9" s="33" customFormat="1">
      <c r="A331" s="58"/>
      <c r="B331" s="30" t="s">
        <v>665</v>
      </c>
      <c r="C331" s="37" t="s">
        <v>666</v>
      </c>
      <c r="D331" s="31">
        <v>0</v>
      </c>
      <c r="E331" s="32">
        <f>D331</f>
        <v>0</v>
      </c>
      <c r="F331" s="20" t="s">
        <v>9</v>
      </c>
      <c r="H331" s="24"/>
      <c r="I331" s="84"/>
    </row>
    <row r="332" spans="1:9" s="33" customFormat="1">
      <c r="A332" s="20"/>
      <c r="B332" s="26" t="s">
        <v>667</v>
      </c>
      <c r="C332" s="53" t="s">
        <v>668</v>
      </c>
      <c r="D332" s="27">
        <v>0</v>
      </c>
      <c r="E332" s="28">
        <f>SUM(E333:E335)</f>
        <v>0</v>
      </c>
      <c r="F332" s="20" t="s">
        <v>9</v>
      </c>
      <c r="H332" s="24"/>
      <c r="I332" s="84"/>
    </row>
    <row r="333" spans="1:9" s="33" customFormat="1">
      <c r="A333" s="58"/>
      <c r="B333" s="30" t="s">
        <v>669</v>
      </c>
      <c r="C333" s="37" t="s">
        <v>670</v>
      </c>
      <c r="D333" s="31">
        <v>0</v>
      </c>
      <c r="E333" s="32">
        <f>D333</f>
        <v>0</v>
      </c>
      <c r="F333" s="20" t="s">
        <v>9</v>
      </c>
      <c r="H333" s="24"/>
      <c r="I333" s="84"/>
    </row>
    <row r="334" spans="1:9" s="33" customFormat="1">
      <c r="A334" s="58"/>
      <c r="B334" s="30" t="s">
        <v>671</v>
      </c>
      <c r="C334" s="37" t="s">
        <v>672</v>
      </c>
      <c r="D334" s="31">
        <v>0</v>
      </c>
      <c r="E334" s="32">
        <f>D334</f>
        <v>0</v>
      </c>
      <c r="F334" s="20" t="s">
        <v>9</v>
      </c>
      <c r="H334" s="24"/>
      <c r="I334" s="84"/>
    </row>
    <row r="335" spans="1:9" s="33" customFormat="1">
      <c r="A335" s="58"/>
      <c r="B335" s="30" t="s">
        <v>673</v>
      </c>
      <c r="C335" s="37" t="s">
        <v>674</v>
      </c>
      <c r="D335" s="31">
        <v>0</v>
      </c>
      <c r="E335" s="32">
        <f>D335</f>
        <v>0</v>
      </c>
      <c r="F335" s="20" t="s">
        <v>9</v>
      </c>
      <c r="H335" s="24"/>
      <c r="I335" s="84"/>
    </row>
    <row r="336" spans="1:9" s="33" customFormat="1">
      <c r="A336" s="20"/>
      <c r="B336" s="21" t="s">
        <v>675</v>
      </c>
      <c r="C336" s="50" t="s">
        <v>676</v>
      </c>
      <c r="D336" s="51">
        <v>0</v>
      </c>
      <c r="E336" s="23">
        <f>E337+E341</f>
        <v>2084</v>
      </c>
      <c r="F336" s="20" t="s">
        <v>9</v>
      </c>
      <c r="H336" s="24"/>
      <c r="I336" s="84"/>
    </row>
    <row r="337" spans="1:9" s="33" customFormat="1">
      <c r="A337" s="20"/>
      <c r="B337" s="26" t="s">
        <v>677</v>
      </c>
      <c r="C337" s="53" t="s">
        <v>678</v>
      </c>
      <c r="D337" s="27">
        <v>0</v>
      </c>
      <c r="E337" s="28">
        <f>SUM(E338:E340)</f>
        <v>112</v>
      </c>
      <c r="F337" s="20" t="s">
        <v>9</v>
      </c>
      <c r="H337" s="24"/>
      <c r="I337" s="84"/>
    </row>
    <row r="338" spans="1:9" s="33" customFormat="1">
      <c r="A338" s="58"/>
      <c r="B338" s="30" t="s">
        <v>679</v>
      </c>
      <c r="C338" s="37" t="s">
        <v>680</v>
      </c>
      <c r="D338" s="31">
        <v>112</v>
      </c>
      <c r="E338" s="32">
        <f>D338</f>
        <v>112</v>
      </c>
      <c r="F338" s="20" t="s">
        <v>9</v>
      </c>
      <c r="H338" s="24"/>
      <c r="I338" s="84"/>
    </row>
    <row r="339" spans="1:9" s="33" customFormat="1">
      <c r="A339" s="58"/>
      <c r="B339" s="30" t="s">
        <v>681</v>
      </c>
      <c r="C339" s="37" t="s">
        <v>682</v>
      </c>
      <c r="D339" s="31">
        <v>0</v>
      </c>
      <c r="E339" s="32">
        <f>D339</f>
        <v>0</v>
      </c>
      <c r="F339" s="20" t="s">
        <v>9</v>
      </c>
      <c r="H339" s="24"/>
      <c r="I339" s="84"/>
    </row>
    <row r="340" spans="1:9" s="33" customFormat="1">
      <c r="A340" s="58"/>
      <c r="B340" s="30" t="s">
        <v>683</v>
      </c>
      <c r="C340" s="37" t="s">
        <v>684</v>
      </c>
      <c r="D340" s="31">
        <v>0</v>
      </c>
      <c r="E340" s="32">
        <f>D340</f>
        <v>0</v>
      </c>
      <c r="F340" s="20" t="s">
        <v>9</v>
      </c>
      <c r="H340" s="24"/>
      <c r="I340" s="84"/>
    </row>
    <row r="341" spans="1:9" s="33" customFormat="1">
      <c r="A341" s="20"/>
      <c r="B341" s="26" t="s">
        <v>685</v>
      </c>
      <c r="C341" s="53" t="s">
        <v>686</v>
      </c>
      <c r="D341" s="27">
        <v>0</v>
      </c>
      <c r="E341" s="28">
        <f>SUM(E342:E344)</f>
        <v>1972</v>
      </c>
      <c r="F341" s="20" t="s">
        <v>9</v>
      </c>
      <c r="H341" s="24"/>
      <c r="I341" s="84"/>
    </row>
    <row r="342" spans="1:9" s="33" customFormat="1">
      <c r="A342" s="58"/>
      <c r="B342" s="30" t="s">
        <v>687</v>
      </c>
      <c r="C342" s="37" t="s">
        <v>688</v>
      </c>
      <c r="D342" s="31">
        <v>1972</v>
      </c>
      <c r="E342" s="32">
        <f>D342</f>
        <v>1972</v>
      </c>
      <c r="F342" s="20" t="s">
        <v>9</v>
      </c>
      <c r="H342" s="24"/>
      <c r="I342" s="84"/>
    </row>
    <row r="343" spans="1:9" s="33" customFormat="1">
      <c r="A343" s="58"/>
      <c r="B343" s="30" t="s">
        <v>689</v>
      </c>
      <c r="C343" s="37" t="s">
        <v>690</v>
      </c>
      <c r="D343" s="31">
        <v>0</v>
      </c>
      <c r="E343" s="32">
        <f>D343</f>
        <v>0</v>
      </c>
      <c r="F343" s="20" t="s">
        <v>9</v>
      </c>
      <c r="H343" s="24"/>
      <c r="I343" s="84"/>
    </row>
    <row r="344" spans="1:9" s="33" customFormat="1">
      <c r="A344" s="58"/>
      <c r="B344" s="30" t="s">
        <v>691</v>
      </c>
      <c r="C344" s="37" t="s">
        <v>692</v>
      </c>
      <c r="D344" s="31">
        <v>0</v>
      </c>
      <c r="E344" s="32">
        <f>D344</f>
        <v>0</v>
      </c>
      <c r="F344" s="20" t="s">
        <v>9</v>
      </c>
      <c r="H344" s="24"/>
      <c r="I344" s="84"/>
    </row>
    <row r="345" spans="1:9" s="33" customFormat="1">
      <c r="A345" s="20"/>
      <c r="B345" s="21" t="s">
        <v>693</v>
      </c>
      <c r="C345" s="50" t="s">
        <v>694</v>
      </c>
      <c r="D345" s="51">
        <v>0</v>
      </c>
      <c r="E345" s="23">
        <f>E346+E350</f>
        <v>3881</v>
      </c>
      <c r="F345" s="20" t="s">
        <v>9</v>
      </c>
      <c r="H345" s="24"/>
      <c r="I345" s="84"/>
    </row>
    <row r="346" spans="1:9" s="33" customFormat="1">
      <c r="A346" s="20"/>
      <c r="B346" s="26" t="s">
        <v>695</v>
      </c>
      <c r="C346" s="53" t="s">
        <v>696</v>
      </c>
      <c r="D346" s="27">
        <v>0</v>
      </c>
      <c r="E346" s="28">
        <f>SUM(E347:E349)</f>
        <v>524</v>
      </c>
      <c r="F346" s="20" t="s">
        <v>9</v>
      </c>
      <c r="H346" s="24"/>
      <c r="I346" s="84"/>
    </row>
    <row r="347" spans="1:9" s="33" customFormat="1">
      <c r="A347" s="58"/>
      <c r="B347" s="30" t="s">
        <v>697</v>
      </c>
      <c r="C347" s="37" t="s">
        <v>698</v>
      </c>
      <c r="D347" s="31">
        <v>404</v>
      </c>
      <c r="E347" s="32">
        <f>D347</f>
        <v>404</v>
      </c>
      <c r="F347" s="20" t="s">
        <v>9</v>
      </c>
      <c r="H347" s="24"/>
      <c r="I347" s="84"/>
    </row>
    <row r="348" spans="1:9" s="33" customFormat="1">
      <c r="A348" s="58"/>
      <c r="B348" s="30" t="s">
        <v>699</v>
      </c>
      <c r="C348" s="37" t="s">
        <v>700</v>
      </c>
      <c r="D348" s="31">
        <v>120</v>
      </c>
      <c r="E348" s="32">
        <f>D348</f>
        <v>120</v>
      </c>
      <c r="F348" s="20" t="s">
        <v>9</v>
      </c>
      <c r="H348" s="24"/>
      <c r="I348" s="84"/>
    </row>
    <row r="349" spans="1:9" s="33" customFormat="1">
      <c r="A349" s="58"/>
      <c r="B349" s="30" t="s">
        <v>701</v>
      </c>
      <c r="C349" s="37" t="s">
        <v>702</v>
      </c>
      <c r="D349" s="31">
        <v>0</v>
      </c>
      <c r="E349" s="32">
        <f>D349</f>
        <v>0</v>
      </c>
      <c r="F349" s="20" t="s">
        <v>9</v>
      </c>
      <c r="H349" s="24"/>
      <c r="I349" s="84"/>
    </row>
    <row r="350" spans="1:9" s="33" customFormat="1">
      <c r="A350" s="20"/>
      <c r="B350" s="26" t="s">
        <v>703</v>
      </c>
      <c r="C350" s="53" t="s">
        <v>704</v>
      </c>
      <c r="D350" s="27">
        <v>0</v>
      </c>
      <c r="E350" s="28">
        <f>SUM(E351:E353)</f>
        <v>3357</v>
      </c>
      <c r="F350" s="20" t="s">
        <v>9</v>
      </c>
      <c r="H350" s="24"/>
      <c r="I350" s="84"/>
    </row>
    <row r="351" spans="1:9" s="33" customFormat="1">
      <c r="A351" s="58"/>
      <c r="B351" s="30" t="s">
        <v>705</v>
      </c>
      <c r="C351" s="37" t="s">
        <v>706</v>
      </c>
      <c r="D351" s="31">
        <v>3357</v>
      </c>
      <c r="E351" s="32">
        <f>D351</f>
        <v>3357</v>
      </c>
      <c r="F351" s="20" t="s">
        <v>9</v>
      </c>
      <c r="H351" s="24"/>
      <c r="I351" s="84"/>
    </row>
    <row r="352" spans="1:9" s="33" customFormat="1">
      <c r="A352" s="58"/>
      <c r="B352" s="30" t="s">
        <v>707</v>
      </c>
      <c r="C352" s="37" t="s">
        <v>708</v>
      </c>
      <c r="D352" s="31">
        <v>0</v>
      </c>
      <c r="E352" s="32">
        <f>D352</f>
        <v>0</v>
      </c>
      <c r="F352" s="20" t="s">
        <v>9</v>
      </c>
      <c r="H352" s="24"/>
      <c r="I352" s="84"/>
    </row>
    <row r="353" spans="1:9" s="33" customFormat="1">
      <c r="A353" s="58"/>
      <c r="B353" s="30" t="s">
        <v>709</v>
      </c>
      <c r="C353" s="37" t="s">
        <v>710</v>
      </c>
      <c r="D353" s="31">
        <v>0</v>
      </c>
      <c r="E353" s="32">
        <f>D353</f>
        <v>0</v>
      </c>
      <c r="F353" s="20" t="s">
        <v>9</v>
      </c>
      <c r="H353" s="24"/>
      <c r="I353" s="84"/>
    </row>
    <row r="354" spans="1:9" s="33" customFormat="1">
      <c r="A354" s="20"/>
      <c r="B354" s="21" t="s">
        <v>711</v>
      </c>
      <c r="C354" s="50" t="s">
        <v>712</v>
      </c>
      <c r="D354" s="51">
        <v>0</v>
      </c>
      <c r="E354" s="23">
        <f>SUM(E355:E357)</f>
        <v>1422</v>
      </c>
      <c r="F354" s="20" t="s">
        <v>9</v>
      </c>
      <c r="H354" s="24"/>
      <c r="I354" s="84"/>
    </row>
    <row r="355" spans="1:9" s="33" customFormat="1">
      <c r="A355" s="20"/>
      <c r="B355" s="26" t="s">
        <v>713</v>
      </c>
      <c r="C355" s="53" t="s">
        <v>714</v>
      </c>
      <c r="D355" s="27">
        <v>259</v>
      </c>
      <c r="E355" s="32">
        <f>D355</f>
        <v>259</v>
      </c>
      <c r="F355" s="20" t="s">
        <v>9</v>
      </c>
      <c r="H355" s="24"/>
      <c r="I355" s="84"/>
    </row>
    <row r="356" spans="1:9" s="33" customFormat="1">
      <c r="A356" s="20"/>
      <c r="B356" s="26" t="s">
        <v>715</v>
      </c>
      <c r="C356" s="53" t="s">
        <v>716</v>
      </c>
      <c r="D356" s="27">
        <v>0</v>
      </c>
      <c r="E356" s="32">
        <f>D356</f>
        <v>0</v>
      </c>
      <c r="F356" s="20" t="s">
        <v>9</v>
      </c>
      <c r="H356" s="24"/>
      <c r="I356" s="84"/>
    </row>
    <row r="357" spans="1:9" s="33" customFormat="1">
      <c r="A357" s="20"/>
      <c r="B357" s="26" t="s">
        <v>717</v>
      </c>
      <c r="C357" s="53" t="s">
        <v>718</v>
      </c>
      <c r="D357" s="27">
        <v>0</v>
      </c>
      <c r="E357" s="28">
        <f>SUM(E358:E359)</f>
        <v>1163</v>
      </c>
      <c r="F357" s="20" t="s">
        <v>9</v>
      </c>
      <c r="H357" s="24"/>
      <c r="I357" s="84"/>
    </row>
    <row r="358" spans="1:9" s="33" customFormat="1">
      <c r="A358" s="20"/>
      <c r="B358" s="30" t="s">
        <v>719</v>
      </c>
      <c r="C358" s="37" t="s">
        <v>720</v>
      </c>
      <c r="D358" s="31">
        <v>618</v>
      </c>
      <c r="E358" s="32">
        <f>D358</f>
        <v>618</v>
      </c>
      <c r="F358" s="20" t="s">
        <v>9</v>
      </c>
      <c r="H358" s="24"/>
      <c r="I358" s="84"/>
    </row>
    <row r="359" spans="1:9" s="33" customFormat="1">
      <c r="A359" s="58"/>
      <c r="B359" s="30" t="s">
        <v>721</v>
      </c>
      <c r="C359" s="37" t="s">
        <v>722</v>
      </c>
      <c r="D359" s="31">
        <v>545</v>
      </c>
      <c r="E359" s="32">
        <f>D359</f>
        <v>545</v>
      </c>
      <c r="F359" s="20" t="s">
        <v>9</v>
      </c>
      <c r="H359" s="24"/>
      <c r="I359" s="84"/>
    </row>
    <row r="360" spans="1:9" s="33" customFormat="1">
      <c r="A360" s="20"/>
      <c r="B360" s="65" t="s">
        <v>723</v>
      </c>
      <c r="C360" s="66" t="s">
        <v>724</v>
      </c>
      <c r="D360" s="67">
        <v>0</v>
      </c>
      <c r="E360" s="28">
        <f>SUM(E361:E362)</f>
        <v>6584</v>
      </c>
      <c r="F360" s="20" t="s">
        <v>9</v>
      </c>
      <c r="H360" s="24"/>
      <c r="I360" s="84"/>
    </row>
    <row r="361" spans="1:9" s="33" customFormat="1">
      <c r="A361" s="20"/>
      <c r="B361" s="21" t="s">
        <v>725</v>
      </c>
      <c r="C361" s="50" t="s">
        <v>726</v>
      </c>
      <c r="D361" s="51">
        <v>48</v>
      </c>
      <c r="E361" s="32">
        <f>D361</f>
        <v>48</v>
      </c>
      <c r="F361" s="20" t="s">
        <v>9</v>
      </c>
      <c r="H361" s="24"/>
      <c r="I361" s="84"/>
    </row>
    <row r="362" spans="1:9" s="33" customFormat="1">
      <c r="A362" s="20"/>
      <c r="B362" s="21" t="s">
        <v>727</v>
      </c>
      <c r="C362" s="50" t="s">
        <v>728</v>
      </c>
      <c r="D362" s="51">
        <v>0</v>
      </c>
      <c r="E362" s="28">
        <f>E363+E366</f>
        <v>6536</v>
      </c>
      <c r="F362" s="20" t="s">
        <v>9</v>
      </c>
      <c r="H362" s="24"/>
      <c r="I362" s="84"/>
    </row>
    <row r="363" spans="1:9" s="33" customFormat="1">
      <c r="A363" s="20"/>
      <c r="B363" s="21" t="s">
        <v>729</v>
      </c>
      <c r="C363" s="50" t="s">
        <v>730</v>
      </c>
      <c r="D363" s="51">
        <v>0</v>
      </c>
      <c r="E363" s="23">
        <f>SUM(E364:E365)</f>
        <v>3069</v>
      </c>
      <c r="F363" s="20" t="s">
        <v>9</v>
      </c>
      <c r="H363" s="24"/>
      <c r="I363" s="84"/>
    </row>
    <row r="364" spans="1:9" s="33" customFormat="1">
      <c r="A364" s="20"/>
      <c r="B364" s="26" t="s">
        <v>731</v>
      </c>
      <c r="C364" s="53" t="s">
        <v>732</v>
      </c>
      <c r="D364" s="27">
        <v>0</v>
      </c>
      <c r="E364" s="32">
        <f>D364</f>
        <v>0</v>
      </c>
      <c r="F364" s="20" t="s">
        <v>9</v>
      </c>
      <c r="H364" s="24"/>
      <c r="I364" s="84"/>
    </row>
    <row r="365" spans="1:9" s="33" customFormat="1">
      <c r="A365" s="20"/>
      <c r="B365" s="26" t="s">
        <v>733</v>
      </c>
      <c r="C365" s="53" t="s">
        <v>734</v>
      </c>
      <c r="D365" s="27">
        <v>3069</v>
      </c>
      <c r="E365" s="32">
        <f>D365</f>
        <v>3069</v>
      </c>
      <c r="F365" s="20" t="s">
        <v>9</v>
      </c>
      <c r="H365" s="24"/>
      <c r="I365" s="84"/>
    </row>
    <row r="366" spans="1:9" s="33" customFormat="1">
      <c r="A366" s="20"/>
      <c r="B366" s="21" t="s">
        <v>735</v>
      </c>
      <c r="C366" s="50" t="s">
        <v>736</v>
      </c>
      <c r="D366" s="51">
        <v>3467</v>
      </c>
      <c r="E366" s="32">
        <f>D366</f>
        <v>3467</v>
      </c>
      <c r="F366" s="20" t="s">
        <v>9</v>
      </c>
      <c r="H366" s="24"/>
      <c r="I366" s="84"/>
    </row>
    <row r="367" spans="1:9" s="33" customFormat="1">
      <c r="A367" s="20"/>
      <c r="B367" s="21" t="s">
        <v>737</v>
      </c>
      <c r="C367" s="50" t="s">
        <v>738</v>
      </c>
      <c r="D367" s="51">
        <v>0</v>
      </c>
      <c r="E367" s="23">
        <f>SUM(E368:E369)</f>
        <v>0</v>
      </c>
      <c r="F367" s="20" t="s">
        <v>9</v>
      </c>
      <c r="H367" s="24"/>
      <c r="I367" s="84"/>
    </row>
    <row r="368" spans="1:9" s="33" customFormat="1">
      <c r="A368" s="20"/>
      <c r="B368" s="26" t="s">
        <v>739</v>
      </c>
      <c r="C368" s="53" t="s">
        <v>740</v>
      </c>
      <c r="D368" s="27">
        <v>0</v>
      </c>
      <c r="E368" s="32">
        <f>D368</f>
        <v>0</v>
      </c>
      <c r="F368" s="20" t="s">
        <v>9</v>
      </c>
      <c r="H368" s="24"/>
      <c r="I368" s="84"/>
    </row>
    <row r="369" spans="1:9" s="33" customFormat="1">
      <c r="A369" s="20"/>
      <c r="B369" s="26" t="s">
        <v>741</v>
      </c>
      <c r="C369" s="53" t="s">
        <v>742</v>
      </c>
      <c r="D369" s="27">
        <v>0</v>
      </c>
      <c r="E369" s="32">
        <f>D369</f>
        <v>0</v>
      </c>
      <c r="F369" s="20" t="s">
        <v>9</v>
      </c>
      <c r="H369" s="24"/>
      <c r="I369" s="84"/>
    </row>
    <row r="370" spans="1:9" s="33" customFormat="1">
      <c r="A370" s="20"/>
      <c r="B370" s="21" t="s">
        <v>743</v>
      </c>
      <c r="C370" s="50" t="s">
        <v>744</v>
      </c>
      <c r="D370" s="51">
        <v>0</v>
      </c>
      <c r="E370" s="23">
        <f>SUM(E371:E372)</f>
        <v>-429</v>
      </c>
      <c r="F370" s="49" t="s">
        <v>745</v>
      </c>
      <c r="H370" s="24"/>
      <c r="I370" s="84"/>
    </row>
    <row r="371" spans="1:9" s="33" customFormat="1">
      <c r="A371" s="20"/>
      <c r="B371" s="26" t="s">
        <v>746</v>
      </c>
      <c r="C371" s="53" t="s">
        <v>747</v>
      </c>
      <c r="D371" s="27">
        <v>-446</v>
      </c>
      <c r="E371" s="32">
        <f>D371</f>
        <v>-446</v>
      </c>
      <c r="F371" s="49" t="s">
        <v>745</v>
      </c>
      <c r="H371" s="24"/>
      <c r="I371" s="84"/>
    </row>
    <row r="372" spans="1:9" s="33" customFormat="1">
      <c r="A372" s="20"/>
      <c r="B372" s="26" t="s">
        <v>748</v>
      </c>
      <c r="C372" s="53" t="s">
        <v>749</v>
      </c>
      <c r="D372" s="27">
        <v>17</v>
      </c>
      <c r="E372" s="32">
        <f>D372</f>
        <v>17</v>
      </c>
      <c r="F372" s="49" t="s">
        <v>745</v>
      </c>
      <c r="H372" s="24"/>
      <c r="I372" s="84"/>
    </row>
    <row r="373" spans="1:9" s="33" customFormat="1">
      <c r="A373" s="20"/>
      <c r="B373" s="21" t="s">
        <v>750</v>
      </c>
      <c r="C373" s="50" t="s">
        <v>751</v>
      </c>
      <c r="D373" s="51">
        <v>0</v>
      </c>
      <c r="E373" s="23">
        <f>E374+E380+E381+E386</f>
        <v>3722</v>
      </c>
      <c r="F373" s="20" t="s">
        <v>9</v>
      </c>
      <c r="H373" s="24"/>
      <c r="I373" s="84"/>
    </row>
    <row r="374" spans="1:9" s="33" customFormat="1">
      <c r="A374" s="20"/>
      <c r="B374" s="26" t="s">
        <v>752</v>
      </c>
      <c r="C374" s="53" t="s">
        <v>753</v>
      </c>
      <c r="D374" s="27">
        <v>0</v>
      </c>
      <c r="E374" s="28">
        <f>SUM(E375:E379)</f>
        <v>3720</v>
      </c>
      <c r="F374" s="20" t="s">
        <v>9</v>
      </c>
      <c r="H374" s="24"/>
      <c r="I374" s="84"/>
    </row>
    <row r="375" spans="1:9" s="33" customFormat="1">
      <c r="A375" s="20"/>
      <c r="B375" s="30" t="s">
        <v>754</v>
      </c>
      <c r="C375" s="37" t="s">
        <v>755</v>
      </c>
      <c r="D375" s="31">
        <v>1520</v>
      </c>
      <c r="E375" s="32">
        <f t="shared" ref="E375:E380" si="14">D375</f>
        <v>1520</v>
      </c>
      <c r="F375" s="20" t="s">
        <v>9</v>
      </c>
      <c r="H375" s="24"/>
      <c r="I375" s="84"/>
    </row>
    <row r="376" spans="1:9" s="33" customFormat="1">
      <c r="A376" s="20"/>
      <c r="B376" s="30" t="s">
        <v>756</v>
      </c>
      <c r="C376" s="37" t="s">
        <v>757</v>
      </c>
      <c r="D376" s="31">
        <v>0</v>
      </c>
      <c r="E376" s="32">
        <f t="shared" si="14"/>
        <v>0</v>
      </c>
      <c r="F376" s="20" t="s">
        <v>9</v>
      </c>
      <c r="H376" s="24"/>
      <c r="I376" s="84"/>
    </row>
    <row r="377" spans="1:9" s="33" customFormat="1">
      <c r="A377" s="20"/>
      <c r="B377" s="30" t="s">
        <v>758</v>
      </c>
      <c r="C377" s="37" t="s">
        <v>759</v>
      </c>
      <c r="D377" s="31">
        <v>0</v>
      </c>
      <c r="E377" s="32">
        <f t="shared" si="14"/>
        <v>0</v>
      </c>
      <c r="F377" s="20" t="s">
        <v>9</v>
      </c>
      <c r="H377" s="24"/>
      <c r="I377" s="84"/>
    </row>
    <row r="378" spans="1:9" s="33" customFormat="1">
      <c r="A378" s="20"/>
      <c r="B378" s="30" t="s">
        <v>760</v>
      </c>
      <c r="C378" s="37" t="s">
        <v>761</v>
      </c>
      <c r="D378" s="31">
        <v>2200</v>
      </c>
      <c r="E378" s="32">
        <f t="shared" si="14"/>
        <v>2200</v>
      </c>
      <c r="F378" s="20" t="s">
        <v>9</v>
      </c>
      <c r="H378" s="24"/>
      <c r="I378" s="84"/>
    </row>
    <row r="379" spans="1:9" s="33" customFormat="1">
      <c r="A379" s="20"/>
      <c r="B379" s="30" t="s">
        <v>762</v>
      </c>
      <c r="C379" s="37" t="s">
        <v>763</v>
      </c>
      <c r="D379" s="31">
        <v>0</v>
      </c>
      <c r="E379" s="32">
        <f t="shared" si="14"/>
        <v>0</v>
      </c>
      <c r="F379" s="20" t="s">
        <v>9</v>
      </c>
      <c r="H379" s="24"/>
      <c r="I379" s="84"/>
    </row>
    <row r="380" spans="1:9" s="33" customFormat="1">
      <c r="A380" s="20"/>
      <c r="B380" s="26" t="s">
        <v>764</v>
      </c>
      <c r="C380" s="53" t="s">
        <v>765</v>
      </c>
      <c r="D380" s="27">
        <v>0</v>
      </c>
      <c r="E380" s="32">
        <f t="shared" si="14"/>
        <v>0</v>
      </c>
      <c r="F380" s="20" t="s">
        <v>9</v>
      </c>
      <c r="H380" s="24"/>
      <c r="I380" s="84"/>
    </row>
    <row r="381" spans="1:9" s="33" customFormat="1">
      <c r="A381" s="20"/>
      <c r="B381" s="26" t="s">
        <v>766</v>
      </c>
      <c r="C381" s="53" t="s">
        <v>767</v>
      </c>
      <c r="D381" s="27">
        <v>0</v>
      </c>
      <c r="E381" s="28">
        <f>SUM(E382:E385)</f>
        <v>0</v>
      </c>
      <c r="F381" s="20" t="s">
        <v>9</v>
      </c>
      <c r="H381" s="24"/>
      <c r="I381" s="84"/>
    </row>
    <row r="382" spans="1:9" s="33" customFormat="1">
      <c r="A382" s="20"/>
      <c r="B382" s="30" t="s">
        <v>768</v>
      </c>
      <c r="C382" s="37" t="s">
        <v>769</v>
      </c>
      <c r="D382" s="31">
        <v>0</v>
      </c>
      <c r="E382" s="32">
        <f>D382</f>
        <v>0</v>
      </c>
      <c r="F382" s="20" t="s">
        <v>9</v>
      </c>
      <c r="H382" s="24"/>
      <c r="I382" s="84"/>
    </row>
    <row r="383" spans="1:9" s="33" customFormat="1">
      <c r="A383" s="20"/>
      <c r="B383" s="30" t="s">
        <v>770</v>
      </c>
      <c r="C383" s="37" t="s">
        <v>771</v>
      </c>
      <c r="D383" s="31">
        <v>0</v>
      </c>
      <c r="E383" s="32">
        <f>D383</f>
        <v>0</v>
      </c>
      <c r="F383" s="20" t="s">
        <v>9</v>
      </c>
      <c r="H383" s="24"/>
      <c r="I383" s="84"/>
    </row>
    <row r="384" spans="1:9" s="33" customFormat="1">
      <c r="A384" s="20"/>
      <c r="B384" s="30" t="s">
        <v>772</v>
      </c>
      <c r="C384" s="37" t="s">
        <v>773</v>
      </c>
      <c r="D384" s="31">
        <v>0</v>
      </c>
      <c r="E384" s="32">
        <f>D384</f>
        <v>0</v>
      </c>
      <c r="F384" s="20" t="s">
        <v>9</v>
      </c>
      <c r="H384" s="24"/>
      <c r="I384" s="84"/>
    </row>
    <row r="385" spans="1:9" s="33" customFormat="1">
      <c r="A385" s="20"/>
      <c r="B385" s="30" t="s">
        <v>774</v>
      </c>
      <c r="C385" s="37" t="s">
        <v>775</v>
      </c>
      <c r="D385" s="31">
        <v>0</v>
      </c>
      <c r="E385" s="32">
        <f>D385</f>
        <v>0</v>
      </c>
      <c r="F385" s="20" t="s">
        <v>9</v>
      </c>
      <c r="H385" s="24"/>
      <c r="I385" s="84"/>
    </row>
    <row r="386" spans="1:9" s="33" customFormat="1">
      <c r="A386" s="20"/>
      <c r="B386" s="26" t="s">
        <v>776</v>
      </c>
      <c r="C386" s="53" t="s">
        <v>777</v>
      </c>
      <c r="D386" s="27">
        <v>0</v>
      </c>
      <c r="E386" s="28">
        <f>SUM(E387:E393)</f>
        <v>2</v>
      </c>
      <c r="F386" s="20" t="s">
        <v>9</v>
      </c>
      <c r="H386" s="24"/>
      <c r="I386" s="84"/>
    </row>
    <row r="387" spans="1:9" s="33" customFormat="1">
      <c r="A387" s="20"/>
      <c r="B387" s="30" t="s">
        <v>778</v>
      </c>
      <c r="C387" s="37" t="s">
        <v>779</v>
      </c>
      <c r="D387" s="31">
        <v>0</v>
      </c>
      <c r="E387" s="32">
        <f t="shared" ref="E387:E393" si="15">D387</f>
        <v>0</v>
      </c>
      <c r="F387" s="20" t="s">
        <v>9</v>
      </c>
      <c r="H387" s="24"/>
      <c r="I387" s="84"/>
    </row>
    <row r="388" spans="1:9" s="33" customFormat="1">
      <c r="A388" s="20"/>
      <c r="B388" s="30" t="s">
        <v>780</v>
      </c>
      <c r="C388" s="37" t="s">
        <v>781</v>
      </c>
      <c r="D388" s="31">
        <v>0</v>
      </c>
      <c r="E388" s="32">
        <f t="shared" si="15"/>
        <v>0</v>
      </c>
      <c r="F388" s="20" t="s">
        <v>9</v>
      </c>
      <c r="H388" s="24"/>
      <c r="I388" s="84"/>
    </row>
    <row r="389" spans="1:9" s="33" customFormat="1">
      <c r="A389" s="20"/>
      <c r="B389" s="30" t="s">
        <v>782</v>
      </c>
      <c r="C389" s="37" t="s">
        <v>783</v>
      </c>
      <c r="D389" s="31">
        <v>0</v>
      </c>
      <c r="E389" s="32">
        <f t="shared" si="15"/>
        <v>0</v>
      </c>
      <c r="F389" s="20" t="s">
        <v>9</v>
      </c>
      <c r="H389" s="24"/>
      <c r="I389" s="84"/>
    </row>
    <row r="390" spans="1:9" s="33" customFormat="1">
      <c r="A390" s="20"/>
      <c r="B390" s="30" t="s">
        <v>784</v>
      </c>
      <c r="C390" s="37" t="s">
        <v>785</v>
      </c>
      <c r="D390" s="31">
        <v>0</v>
      </c>
      <c r="E390" s="32">
        <f t="shared" si="15"/>
        <v>0</v>
      </c>
      <c r="F390" s="20" t="s">
        <v>9</v>
      </c>
      <c r="H390" s="24"/>
      <c r="I390" s="84"/>
    </row>
    <row r="391" spans="1:9" s="33" customFormat="1">
      <c r="A391" s="20"/>
      <c r="B391" s="30" t="s">
        <v>786</v>
      </c>
      <c r="C391" s="37" t="s">
        <v>787</v>
      </c>
      <c r="D391" s="31">
        <v>0</v>
      </c>
      <c r="E391" s="32">
        <f t="shared" si="15"/>
        <v>0</v>
      </c>
      <c r="F391" s="20" t="s">
        <v>9</v>
      </c>
      <c r="H391" s="24"/>
      <c r="I391" s="84"/>
    </row>
    <row r="392" spans="1:9" s="33" customFormat="1">
      <c r="A392" s="20"/>
      <c r="B392" s="30" t="s">
        <v>788</v>
      </c>
      <c r="C392" s="37" t="s">
        <v>789</v>
      </c>
      <c r="D392" s="31">
        <v>0</v>
      </c>
      <c r="E392" s="32">
        <f t="shared" si="15"/>
        <v>0</v>
      </c>
      <c r="F392" s="20" t="s">
        <v>9</v>
      </c>
      <c r="H392" s="24"/>
      <c r="I392" s="84"/>
    </row>
    <row r="393" spans="1:9" s="33" customFormat="1">
      <c r="A393" s="20"/>
      <c r="B393" s="30" t="s">
        <v>790</v>
      </c>
      <c r="C393" s="37" t="s">
        <v>791</v>
      </c>
      <c r="D393" s="31">
        <v>2</v>
      </c>
      <c r="E393" s="32">
        <f t="shared" si="15"/>
        <v>2</v>
      </c>
      <c r="F393" s="20" t="s">
        <v>9</v>
      </c>
      <c r="H393" s="24"/>
      <c r="I393" s="84"/>
    </row>
    <row r="394" spans="1:9" s="33" customFormat="1">
      <c r="A394" s="20"/>
      <c r="B394" s="21" t="s">
        <v>792</v>
      </c>
      <c r="C394" s="50" t="s">
        <v>793</v>
      </c>
      <c r="D394" s="51">
        <v>0</v>
      </c>
      <c r="E394" s="23">
        <f>E115+E143+E295+E303+E312+E354+E360+E367+E370+E373</f>
        <v>187223</v>
      </c>
      <c r="F394" s="20" t="s">
        <v>9</v>
      </c>
      <c r="H394" s="24"/>
      <c r="I394" s="84"/>
    </row>
    <row r="395" spans="1:9" s="33" customFormat="1">
      <c r="A395" s="20"/>
      <c r="B395" s="21"/>
      <c r="C395" s="50" t="s">
        <v>794</v>
      </c>
      <c r="D395" s="51">
        <v>0</v>
      </c>
      <c r="E395" s="32">
        <f>D395</f>
        <v>0</v>
      </c>
      <c r="F395" s="20" t="s">
        <v>9</v>
      </c>
      <c r="H395" s="24"/>
      <c r="I395" s="84"/>
    </row>
    <row r="396" spans="1:9" s="33" customFormat="1">
      <c r="A396" s="20"/>
      <c r="B396" s="21" t="s">
        <v>795</v>
      </c>
      <c r="C396" s="50" t="s">
        <v>796</v>
      </c>
      <c r="D396" s="51">
        <v>0</v>
      </c>
      <c r="E396" s="23">
        <f>SUM(E397:E399)</f>
        <v>0</v>
      </c>
      <c r="F396" s="20" t="s">
        <v>9</v>
      </c>
      <c r="H396" s="24"/>
      <c r="I396" s="84"/>
    </row>
    <row r="397" spans="1:9" s="33" customFormat="1">
      <c r="A397" s="20"/>
      <c r="B397" s="26" t="s">
        <v>797</v>
      </c>
      <c r="C397" s="53" t="s">
        <v>798</v>
      </c>
      <c r="D397" s="27">
        <v>0</v>
      </c>
      <c r="E397" s="32">
        <f>D397</f>
        <v>0</v>
      </c>
      <c r="F397" s="20" t="s">
        <v>9</v>
      </c>
      <c r="H397" s="24"/>
      <c r="I397" s="84"/>
    </row>
    <row r="398" spans="1:9" s="33" customFormat="1">
      <c r="A398" s="20"/>
      <c r="B398" s="26" t="s">
        <v>799</v>
      </c>
      <c r="C398" s="53" t="s">
        <v>800</v>
      </c>
      <c r="D398" s="27">
        <v>0</v>
      </c>
      <c r="E398" s="32">
        <f>D398</f>
        <v>0</v>
      </c>
      <c r="F398" s="20" t="s">
        <v>9</v>
      </c>
      <c r="H398" s="24"/>
      <c r="I398" s="84"/>
    </row>
    <row r="399" spans="1:9" s="33" customFormat="1">
      <c r="A399" s="20"/>
      <c r="B399" s="26" t="s">
        <v>801</v>
      </c>
      <c r="C399" s="53" t="s">
        <v>802</v>
      </c>
      <c r="D399" s="27">
        <v>0</v>
      </c>
      <c r="E399" s="32">
        <f>D399</f>
        <v>0</v>
      </c>
      <c r="F399" s="20" t="s">
        <v>9</v>
      </c>
      <c r="H399" s="24"/>
      <c r="I399" s="84"/>
    </row>
    <row r="400" spans="1:9" s="33" customFormat="1">
      <c r="A400" s="20"/>
      <c r="B400" s="21" t="s">
        <v>803</v>
      </c>
      <c r="C400" s="50" t="s">
        <v>804</v>
      </c>
      <c r="D400" s="51">
        <v>0</v>
      </c>
      <c r="E400" s="23">
        <f>SUM(E401:E405)</f>
        <v>0</v>
      </c>
      <c r="F400" s="20" t="s">
        <v>9</v>
      </c>
      <c r="H400" s="24"/>
      <c r="I400" s="84"/>
    </row>
    <row r="401" spans="1:9" s="33" customFormat="1">
      <c r="A401" s="20"/>
      <c r="B401" s="26" t="s">
        <v>805</v>
      </c>
      <c r="C401" s="53" t="s">
        <v>806</v>
      </c>
      <c r="D401" s="27">
        <v>0</v>
      </c>
      <c r="E401" s="32">
        <f>D401</f>
        <v>0</v>
      </c>
      <c r="F401" s="20" t="s">
        <v>9</v>
      </c>
      <c r="H401" s="24"/>
      <c r="I401" s="84"/>
    </row>
    <row r="402" spans="1:9" s="33" customFormat="1">
      <c r="A402" s="20"/>
      <c r="B402" s="26" t="s">
        <v>807</v>
      </c>
      <c r="C402" s="53" t="s">
        <v>808</v>
      </c>
      <c r="D402" s="27">
        <v>0</v>
      </c>
      <c r="E402" s="32">
        <f>D402</f>
        <v>0</v>
      </c>
      <c r="F402" s="20" t="s">
        <v>9</v>
      </c>
      <c r="H402" s="24"/>
      <c r="I402" s="84"/>
    </row>
    <row r="403" spans="1:9" s="33" customFormat="1">
      <c r="A403" s="20"/>
      <c r="B403" s="26" t="s">
        <v>809</v>
      </c>
      <c r="C403" s="53" t="s">
        <v>810</v>
      </c>
      <c r="D403" s="27">
        <v>0</v>
      </c>
      <c r="E403" s="32">
        <f>D403</f>
        <v>0</v>
      </c>
      <c r="F403" s="20" t="s">
        <v>9</v>
      </c>
      <c r="H403" s="24"/>
      <c r="I403" s="84"/>
    </row>
    <row r="404" spans="1:9" s="33" customFormat="1">
      <c r="A404" s="20"/>
      <c r="B404" s="26" t="s">
        <v>811</v>
      </c>
      <c r="C404" s="53" t="s">
        <v>812</v>
      </c>
      <c r="D404" s="27">
        <v>0</v>
      </c>
      <c r="E404" s="32">
        <f>D404</f>
        <v>0</v>
      </c>
      <c r="F404" s="20" t="s">
        <v>9</v>
      </c>
      <c r="H404" s="24"/>
      <c r="I404" s="84"/>
    </row>
    <row r="405" spans="1:9" s="33" customFormat="1">
      <c r="A405" s="20"/>
      <c r="B405" s="26" t="s">
        <v>813</v>
      </c>
      <c r="C405" s="53" t="s">
        <v>814</v>
      </c>
      <c r="D405" s="27">
        <v>0</v>
      </c>
      <c r="E405" s="32">
        <f>D405</f>
        <v>0</v>
      </c>
      <c r="F405" s="20" t="s">
        <v>9</v>
      </c>
      <c r="H405" s="24"/>
      <c r="I405" s="84"/>
    </row>
    <row r="406" spans="1:9" s="33" customFormat="1">
      <c r="A406" s="20"/>
      <c r="B406" s="21" t="s">
        <v>815</v>
      </c>
      <c r="C406" s="50" t="s">
        <v>816</v>
      </c>
      <c r="D406" s="51">
        <v>0</v>
      </c>
      <c r="E406" s="23">
        <f>SUM(E407:E409)</f>
        <v>200</v>
      </c>
      <c r="F406" s="20" t="s">
        <v>9</v>
      </c>
      <c r="H406" s="24"/>
      <c r="I406" s="84"/>
    </row>
    <row r="407" spans="1:9" s="33" customFormat="1">
      <c r="A407" s="20"/>
      <c r="B407" s="26" t="s">
        <v>817</v>
      </c>
      <c r="C407" s="53" t="s">
        <v>818</v>
      </c>
      <c r="D407" s="27">
        <v>0</v>
      </c>
      <c r="E407" s="32">
        <f>D407</f>
        <v>0</v>
      </c>
      <c r="F407" s="20" t="s">
        <v>9</v>
      </c>
      <c r="H407" s="24"/>
      <c r="I407" s="84"/>
    </row>
    <row r="408" spans="1:9" s="33" customFormat="1">
      <c r="A408" s="20"/>
      <c r="B408" s="26" t="s">
        <v>819</v>
      </c>
      <c r="C408" s="53" t="s">
        <v>820</v>
      </c>
      <c r="D408" s="27">
        <v>0</v>
      </c>
      <c r="E408" s="32">
        <f>D408</f>
        <v>0</v>
      </c>
      <c r="F408" s="20" t="s">
        <v>9</v>
      </c>
      <c r="H408" s="24"/>
      <c r="I408" s="84"/>
    </row>
    <row r="409" spans="1:9" s="33" customFormat="1">
      <c r="A409" s="20"/>
      <c r="B409" s="26" t="s">
        <v>821</v>
      </c>
      <c r="C409" s="53" t="s">
        <v>822</v>
      </c>
      <c r="D409" s="27">
        <v>200</v>
      </c>
      <c r="E409" s="32">
        <f>D409</f>
        <v>200</v>
      </c>
      <c r="F409" s="20" t="s">
        <v>9</v>
      </c>
      <c r="H409" s="24"/>
      <c r="I409" s="84"/>
    </row>
    <row r="410" spans="1:9" s="33" customFormat="1">
      <c r="A410" s="58"/>
      <c r="B410" s="21" t="s">
        <v>823</v>
      </c>
      <c r="C410" s="50" t="s">
        <v>824</v>
      </c>
      <c r="D410" s="51">
        <v>0</v>
      </c>
      <c r="E410" s="23">
        <f>SUM(E411:E412)</f>
        <v>14</v>
      </c>
      <c r="F410" s="20" t="s">
        <v>9</v>
      </c>
      <c r="H410" s="24"/>
      <c r="I410" s="84"/>
    </row>
    <row r="411" spans="1:9" s="33" customFormat="1">
      <c r="A411" s="58"/>
      <c r="B411" s="26" t="s">
        <v>825</v>
      </c>
      <c r="C411" s="53" t="s">
        <v>826</v>
      </c>
      <c r="D411" s="27">
        <v>14</v>
      </c>
      <c r="E411" s="32">
        <f>D411</f>
        <v>14</v>
      </c>
      <c r="F411" s="20" t="s">
        <v>9</v>
      </c>
      <c r="H411" s="24"/>
      <c r="I411" s="84"/>
    </row>
    <row r="412" spans="1:9" s="33" customFormat="1">
      <c r="A412" s="20"/>
      <c r="B412" s="26" t="s">
        <v>827</v>
      </c>
      <c r="C412" s="53" t="s">
        <v>828</v>
      </c>
      <c r="D412" s="27">
        <v>0</v>
      </c>
      <c r="E412" s="32">
        <f>D412</f>
        <v>0</v>
      </c>
      <c r="F412" s="20" t="s">
        <v>9</v>
      </c>
      <c r="H412" s="24"/>
      <c r="I412" s="84"/>
    </row>
    <row r="413" spans="1:9" s="33" customFormat="1">
      <c r="A413" s="58"/>
      <c r="B413" s="21" t="s">
        <v>829</v>
      </c>
      <c r="C413" s="50" t="s">
        <v>830</v>
      </c>
      <c r="D413" s="51">
        <v>0</v>
      </c>
      <c r="E413" s="68">
        <f>E396+E400-E406-E410</f>
        <v>-214</v>
      </c>
      <c r="F413" s="49" t="s">
        <v>745</v>
      </c>
      <c r="H413" s="24"/>
      <c r="I413" s="84"/>
    </row>
    <row r="414" spans="1:9" s="33" customFormat="1">
      <c r="A414" s="20"/>
      <c r="B414" s="21"/>
      <c r="C414" s="50" t="s">
        <v>831</v>
      </c>
      <c r="D414" s="51">
        <v>0</v>
      </c>
      <c r="E414" s="32">
        <f>D414</f>
        <v>0</v>
      </c>
      <c r="F414" s="20" t="s">
        <v>9</v>
      </c>
      <c r="H414" s="24"/>
      <c r="I414" s="84"/>
    </row>
    <row r="415" spans="1:9" s="33" customFormat="1">
      <c r="A415" s="20"/>
      <c r="B415" s="21" t="s">
        <v>832</v>
      </c>
      <c r="C415" s="50" t="s">
        <v>833</v>
      </c>
      <c r="D415" s="51">
        <v>0</v>
      </c>
      <c r="E415" s="32">
        <f>D415</f>
        <v>0</v>
      </c>
      <c r="F415" s="20" t="s">
        <v>9</v>
      </c>
      <c r="H415" s="24"/>
      <c r="I415" s="84"/>
    </row>
    <row r="416" spans="1:9" s="33" customFormat="1">
      <c r="A416" s="20"/>
      <c r="B416" s="21" t="s">
        <v>834</v>
      </c>
      <c r="C416" s="50" t="s">
        <v>835</v>
      </c>
      <c r="D416" s="51">
        <v>0</v>
      </c>
      <c r="E416" s="32">
        <f>D416</f>
        <v>0</v>
      </c>
      <c r="F416" s="20" t="s">
        <v>9</v>
      </c>
      <c r="H416" s="24"/>
      <c r="I416" s="84"/>
    </row>
    <row r="417" spans="1:9" s="33" customFormat="1">
      <c r="A417" s="20"/>
      <c r="B417" s="21" t="s">
        <v>836</v>
      </c>
      <c r="C417" s="50" t="s">
        <v>837</v>
      </c>
      <c r="D417" s="51">
        <v>0</v>
      </c>
      <c r="E417" s="68">
        <f>+E415-E416</f>
        <v>0</v>
      </c>
      <c r="F417" s="49" t="s">
        <v>745</v>
      </c>
      <c r="H417" s="24"/>
      <c r="I417" s="84"/>
    </row>
    <row r="418" spans="1:9" s="33" customFormat="1">
      <c r="A418" s="20"/>
      <c r="B418" s="21"/>
      <c r="C418" s="50" t="s">
        <v>838</v>
      </c>
      <c r="D418" s="51">
        <v>0</v>
      </c>
      <c r="E418" s="32">
        <f>D418</f>
        <v>0</v>
      </c>
      <c r="F418" s="20" t="s">
        <v>9</v>
      </c>
      <c r="H418" s="24"/>
      <c r="I418" s="84"/>
    </row>
    <row r="419" spans="1:9" s="33" customFormat="1">
      <c r="A419" s="20"/>
      <c r="B419" s="21" t="s">
        <v>839</v>
      </c>
      <c r="C419" s="50" t="s">
        <v>840</v>
      </c>
      <c r="D419" s="51">
        <v>0</v>
      </c>
      <c r="E419" s="23">
        <f>E420+E421</f>
        <v>0</v>
      </c>
      <c r="F419" s="20" t="s">
        <v>9</v>
      </c>
      <c r="H419" s="24"/>
      <c r="I419" s="84"/>
    </row>
    <row r="420" spans="1:9" s="33" customFormat="1">
      <c r="A420" s="20"/>
      <c r="B420" s="26" t="s">
        <v>841</v>
      </c>
      <c r="C420" s="53" t="s">
        <v>842</v>
      </c>
      <c r="D420" s="27">
        <v>0</v>
      </c>
      <c r="E420" s="32">
        <f>D420</f>
        <v>0</v>
      </c>
      <c r="F420" s="20" t="s">
        <v>9</v>
      </c>
      <c r="H420" s="24"/>
      <c r="I420" s="84"/>
    </row>
    <row r="421" spans="1:9" s="33" customFormat="1">
      <c r="A421" s="20"/>
      <c r="B421" s="26" t="s">
        <v>843</v>
      </c>
      <c r="C421" s="53" t="s">
        <v>844</v>
      </c>
      <c r="D421" s="27">
        <v>0</v>
      </c>
      <c r="E421" s="28">
        <f>E422+E423+E433+E443</f>
        <v>0</v>
      </c>
      <c r="F421" s="20" t="s">
        <v>9</v>
      </c>
      <c r="H421" s="24"/>
      <c r="I421" s="84"/>
    </row>
    <row r="422" spans="1:9" s="33" customFormat="1">
      <c r="A422" s="20"/>
      <c r="B422" s="30" t="s">
        <v>845</v>
      </c>
      <c r="C422" s="37" t="s">
        <v>846</v>
      </c>
      <c r="D422" s="31">
        <v>0</v>
      </c>
      <c r="E422" s="32">
        <f>D422</f>
        <v>0</v>
      </c>
      <c r="F422" s="20" t="s">
        <v>9</v>
      </c>
      <c r="H422" s="24"/>
      <c r="I422" s="84"/>
    </row>
    <row r="423" spans="1:9" s="33" customFormat="1">
      <c r="A423" s="20"/>
      <c r="B423" s="30" t="s">
        <v>847</v>
      </c>
      <c r="C423" s="37" t="s">
        <v>848</v>
      </c>
      <c r="D423" s="31">
        <v>0</v>
      </c>
      <c r="E423" s="32">
        <f>E424+E425</f>
        <v>0</v>
      </c>
      <c r="F423" s="20" t="s">
        <v>9</v>
      </c>
      <c r="H423" s="24"/>
      <c r="I423" s="84"/>
    </row>
    <row r="424" spans="1:9" s="33" customFormat="1">
      <c r="A424" s="20" t="s">
        <v>30</v>
      </c>
      <c r="B424" s="30" t="s">
        <v>849</v>
      </c>
      <c r="C424" s="37" t="s">
        <v>850</v>
      </c>
      <c r="D424" s="31">
        <v>0</v>
      </c>
      <c r="E424" s="32">
        <f>D424</f>
        <v>0</v>
      </c>
      <c r="F424" s="20" t="s">
        <v>9</v>
      </c>
      <c r="H424" s="24"/>
      <c r="I424" s="84"/>
    </row>
    <row r="425" spans="1:9" s="33" customFormat="1">
      <c r="A425" s="20"/>
      <c r="B425" s="30" t="s">
        <v>851</v>
      </c>
      <c r="C425" s="37" t="s">
        <v>852</v>
      </c>
      <c r="D425" s="31">
        <v>0</v>
      </c>
      <c r="E425" s="32">
        <f>SUM(E426:E432)</f>
        <v>0</v>
      </c>
      <c r="F425" s="20" t="s">
        <v>9</v>
      </c>
      <c r="H425" s="24"/>
      <c r="I425" s="84"/>
    </row>
    <row r="426" spans="1:9" s="33" customFormat="1">
      <c r="A426" s="20" t="s">
        <v>100</v>
      </c>
      <c r="B426" s="34" t="s">
        <v>853</v>
      </c>
      <c r="C426" s="36" t="s">
        <v>854</v>
      </c>
      <c r="D426" s="35">
        <v>0</v>
      </c>
      <c r="E426" s="32">
        <f t="shared" ref="E426:E432" si="16">D426</f>
        <v>0</v>
      </c>
      <c r="F426" s="20" t="s">
        <v>9</v>
      </c>
      <c r="H426" s="24"/>
      <c r="I426" s="84"/>
    </row>
    <row r="427" spans="1:9" s="33" customFormat="1">
      <c r="A427" s="20"/>
      <c r="B427" s="34" t="s">
        <v>855</v>
      </c>
      <c r="C427" s="36" t="s">
        <v>856</v>
      </c>
      <c r="D427" s="35">
        <v>0</v>
      </c>
      <c r="E427" s="32">
        <f t="shared" si="16"/>
        <v>0</v>
      </c>
      <c r="F427" s="20" t="s">
        <v>9</v>
      </c>
      <c r="H427" s="24"/>
      <c r="I427" s="84"/>
    </row>
    <row r="428" spans="1:9" s="33" customFormat="1">
      <c r="A428" s="20"/>
      <c r="B428" s="34" t="s">
        <v>857</v>
      </c>
      <c r="C428" s="36" t="s">
        <v>858</v>
      </c>
      <c r="D428" s="35">
        <v>0</v>
      </c>
      <c r="E428" s="32">
        <f t="shared" si="16"/>
        <v>0</v>
      </c>
      <c r="F428" s="20" t="s">
        <v>9</v>
      </c>
      <c r="H428" s="24"/>
      <c r="I428" s="84"/>
    </row>
    <row r="429" spans="1:9" s="33" customFormat="1">
      <c r="A429" s="20"/>
      <c r="B429" s="34" t="s">
        <v>859</v>
      </c>
      <c r="C429" s="36" t="s">
        <v>860</v>
      </c>
      <c r="D429" s="35">
        <v>0</v>
      </c>
      <c r="E429" s="32">
        <f t="shared" si="16"/>
        <v>0</v>
      </c>
      <c r="F429" s="20" t="s">
        <v>9</v>
      </c>
      <c r="H429" s="24"/>
      <c r="I429" s="84"/>
    </row>
    <row r="430" spans="1:9" s="33" customFormat="1">
      <c r="A430" s="20"/>
      <c r="B430" s="34" t="s">
        <v>861</v>
      </c>
      <c r="C430" s="36" t="s">
        <v>862</v>
      </c>
      <c r="D430" s="35">
        <v>0</v>
      </c>
      <c r="E430" s="32">
        <f t="shared" si="16"/>
        <v>0</v>
      </c>
      <c r="F430" s="20" t="s">
        <v>9</v>
      </c>
      <c r="H430" s="24"/>
      <c r="I430" s="84"/>
    </row>
    <row r="431" spans="1:9" s="33" customFormat="1">
      <c r="A431" s="20"/>
      <c r="B431" s="34" t="s">
        <v>863</v>
      </c>
      <c r="C431" s="36" t="s">
        <v>864</v>
      </c>
      <c r="D431" s="35">
        <v>0</v>
      </c>
      <c r="E431" s="32">
        <f t="shared" si="16"/>
        <v>0</v>
      </c>
      <c r="F431" s="20" t="s">
        <v>9</v>
      </c>
      <c r="H431" s="24"/>
      <c r="I431" s="84"/>
    </row>
    <row r="432" spans="1:9" s="33" customFormat="1">
      <c r="A432" s="20"/>
      <c r="B432" s="34" t="s">
        <v>865</v>
      </c>
      <c r="C432" s="36" t="s">
        <v>866</v>
      </c>
      <c r="D432" s="35">
        <v>0</v>
      </c>
      <c r="E432" s="32">
        <f t="shared" si="16"/>
        <v>0</v>
      </c>
      <c r="F432" s="20" t="s">
        <v>9</v>
      </c>
      <c r="H432" s="24"/>
      <c r="I432" s="84"/>
    </row>
    <row r="433" spans="1:9" s="33" customFormat="1">
      <c r="A433" s="20"/>
      <c r="B433" s="30" t="s">
        <v>867</v>
      </c>
      <c r="C433" s="37" t="s">
        <v>868</v>
      </c>
      <c r="D433" s="31">
        <v>0</v>
      </c>
      <c r="E433" s="32">
        <f>SUM(E434:E435)</f>
        <v>0</v>
      </c>
      <c r="F433" s="20" t="s">
        <v>9</v>
      </c>
      <c r="H433" s="24"/>
      <c r="I433" s="84"/>
    </row>
    <row r="434" spans="1:9" s="33" customFormat="1">
      <c r="A434" s="20" t="s">
        <v>30</v>
      </c>
      <c r="B434" s="30" t="s">
        <v>869</v>
      </c>
      <c r="C434" s="37" t="s">
        <v>870</v>
      </c>
      <c r="D434" s="31">
        <v>0</v>
      </c>
      <c r="E434" s="32">
        <f>D434</f>
        <v>0</v>
      </c>
      <c r="F434" s="20" t="s">
        <v>9</v>
      </c>
      <c r="H434" s="24"/>
      <c r="I434" s="84"/>
    </row>
    <row r="435" spans="1:9" s="33" customFormat="1">
      <c r="A435" s="20"/>
      <c r="B435" s="30" t="s">
        <v>871</v>
      </c>
      <c r="C435" s="37" t="s">
        <v>872</v>
      </c>
      <c r="D435" s="31">
        <v>0</v>
      </c>
      <c r="E435" s="32">
        <f>SUM(E436:E442)</f>
        <v>0</v>
      </c>
      <c r="F435" s="20" t="s">
        <v>9</v>
      </c>
      <c r="H435" s="24"/>
      <c r="I435" s="84"/>
    </row>
    <row r="436" spans="1:9" s="33" customFormat="1">
      <c r="A436" s="20" t="s">
        <v>100</v>
      </c>
      <c r="B436" s="34" t="s">
        <v>873</v>
      </c>
      <c r="C436" s="36" t="s">
        <v>874</v>
      </c>
      <c r="D436" s="35">
        <v>0</v>
      </c>
      <c r="E436" s="32">
        <f t="shared" ref="E436:E442" si="17">D436</f>
        <v>0</v>
      </c>
      <c r="F436" s="20" t="s">
        <v>9</v>
      </c>
      <c r="H436" s="24"/>
      <c r="I436" s="84"/>
    </row>
    <row r="437" spans="1:9" s="33" customFormat="1">
      <c r="A437" s="20"/>
      <c r="B437" s="34" t="s">
        <v>875</v>
      </c>
      <c r="C437" s="36" t="s">
        <v>876</v>
      </c>
      <c r="D437" s="35">
        <v>0</v>
      </c>
      <c r="E437" s="32">
        <f t="shared" si="17"/>
        <v>0</v>
      </c>
      <c r="F437" s="20" t="s">
        <v>9</v>
      </c>
      <c r="H437" s="24"/>
      <c r="I437" s="84"/>
    </row>
    <row r="438" spans="1:9" s="33" customFormat="1">
      <c r="A438" s="20"/>
      <c r="B438" s="34" t="s">
        <v>877</v>
      </c>
      <c r="C438" s="36" t="s">
        <v>878</v>
      </c>
      <c r="D438" s="35">
        <v>0</v>
      </c>
      <c r="E438" s="32">
        <f t="shared" si="17"/>
        <v>0</v>
      </c>
      <c r="F438" s="20" t="s">
        <v>9</v>
      </c>
      <c r="H438" s="24"/>
      <c r="I438" s="84"/>
    </row>
    <row r="439" spans="1:9" s="33" customFormat="1">
      <c r="A439" s="20"/>
      <c r="B439" s="34" t="s">
        <v>879</v>
      </c>
      <c r="C439" s="36" t="s">
        <v>880</v>
      </c>
      <c r="D439" s="35">
        <v>0</v>
      </c>
      <c r="E439" s="32">
        <f t="shared" si="17"/>
        <v>0</v>
      </c>
      <c r="F439" s="20" t="s">
        <v>9</v>
      </c>
      <c r="H439" s="24"/>
      <c r="I439" s="84"/>
    </row>
    <row r="440" spans="1:9" s="33" customFormat="1">
      <c r="A440" s="20"/>
      <c r="B440" s="34" t="s">
        <v>881</v>
      </c>
      <c r="C440" s="36" t="s">
        <v>882</v>
      </c>
      <c r="D440" s="35">
        <v>0</v>
      </c>
      <c r="E440" s="32">
        <f t="shared" si="17"/>
        <v>0</v>
      </c>
      <c r="F440" s="20" t="s">
        <v>9</v>
      </c>
      <c r="H440" s="24"/>
      <c r="I440" s="84"/>
    </row>
    <row r="441" spans="1:9" s="33" customFormat="1">
      <c r="A441" s="20"/>
      <c r="B441" s="34" t="s">
        <v>883</v>
      </c>
      <c r="C441" s="36" t="s">
        <v>884</v>
      </c>
      <c r="D441" s="35">
        <v>0</v>
      </c>
      <c r="E441" s="32">
        <f t="shared" si="17"/>
        <v>0</v>
      </c>
      <c r="F441" s="20" t="s">
        <v>9</v>
      </c>
      <c r="H441" s="24"/>
      <c r="I441" s="84"/>
    </row>
    <row r="442" spans="1:9" s="33" customFormat="1">
      <c r="A442" s="20"/>
      <c r="B442" s="34" t="s">
        <v>885</v>
      </c>
      <c r="C442" s="36" t="s">
        <v>886</v>
      </c>
      <c r="D442" s="35">
        <v>0</v>
      </c>
      <c r="E442" s="32">
        <f t="shared" si="17"/>
        <v>0</v>
      </c>
      <c r="F442" s="20" t="s">
        <v>9</v>
      </c>
      <c r="H442" s="24"/>
      <c r="I442" s="84"/>
    </row>
    <row r="443" spans="1:9" s="33" customFormat="1">
      <c r="A443" s="20"/>
      <c r="B443" s="30" t="s">
        <v>887</v>
      </c>
      <c r="C443" s="37" t="s">
        <v>888</v>
      </c>
      <c r="D443" s="31">
        <v>0</v>
      </c>
      <c r="E443" s="32">
        <f>D443</f>
        <v>0</v>
      </c>
      <c r="F443" s="20" t="s">
        <v>9</v>
      </c>
      <c r="H443" s="24"/>
      <c r="I443" s="84"/>
    </row>
    <row r="444" spans="1:9" s="33" customFormat="1">
      <c r="A444" s="20"/>
      <c r="B444" s="21" t="s">
        <v>889</v>
      </c>
      <c r="C444" s="50" t="s">
        <v>890</v>
      </c>
      <c r="D444" s="51">
        <v>0</v>
      </c>
      <c r="E444" s="23">
        <f>E445+E446</f>
        <v>0</v>
      </c>
      <c r="F444" s="20" t="s">
        <v>9</v>
      </c>
      <c r="H444" s="24"/>
      <c r="I444" s="84"/>
    </row>
    <row r="445" spans="1:9" s="33" customFormat="1">
      <c r="A445" s="20"/>
      <c r="B445" s="26" t="s">
        <v>891</v>
      </c>
      <c r="C445" s="53" t="s">
        <v>892</v>
      </c>
      <c r="D445" s="27">
        <v>0</v>
      </c>
      <c r="E445" s="32">
        <f>D445</f>
        <v>0</v>
      </c>
      <c r="F445" s="20" t="s">
        <v>9</v>
      </c>
      <c r="H445" s="24"/>
      <c r="I445" s="84"/>
    </row>
    <row r="446" spans="1:9" s="33" customFormat="1">
      <c r="A446" s="20"/>
      <c r="B446" s="26" t="s">
        <v>893</v>
      </c>
      <c r="C446" s="53" t="s">
        <v>894</v>
      </c>
      <c r="D446" s="27">
        <v>0</v>
      </c>
      <c r="E446" s="28">
        <f>E447+E448+E449+E464+E474</f>
        <v>0</v>
      </c>
      <c r="F446" s="20" t="s">
        <v>9</v>
      </c>
      <c r="H446" s="24"/>
      <c r="I446" s="84"/>
    </row>
    <row r="447" spans="1:9" s="33" customFormat="1">
      <c r="A447" s="20"/>
      <c r="B447" s="30" t="s">
        <v>895</v>
      </c>
      <c r="C447" s="37" t="s">
        <v>896</v>
      </c>
      <c r="D447" s="31">
        <v>0</v>
      </c>
      <c r="E447" s="32">
        <f>D447</f>
        <v>0</v>
      </c>
      <c r="F447" s="20" t="s">
        <v>9</v>
      </c>
      <c r="H447" s="24"/>
      <c r="I447" s="84"/>
    </row>
    <row r="448" spans="1:9" s="33" customFormat="1">
      <c r="A448" s="20"/>
      <c r="B448" s="30" t="s">
        <v>897</v>
      </c>
      <c r="C448" s="37" t="s">
        <v>898</v>
      </c>
      <c r="D448" s="31">
        <v>0</v>
      </c>
      <c r="E448" s="32">
        <f>D448</f>
        <v>0</v>
      </c>
      <c r="F448" s="20" t="s">
        <v>9</v>
      </c>
      <c r="H448" s="24"/>
      <c r="I448" s="84"/>
    </row>
    <row r="449" spans="1:9" s="33" customFormat="1">
      <c r="A449" s="20"/>
      <c r="B449" s="30" t="s">
        <v>899</v>
      </c>
      <c r="C449" s="37" t="s">
        <v>900</v>
      </c>
      <c r="D449" s="31">
        <v>0</v>
      </c>
      <c r="E449" s="32">
        <f>E450+E453</f>
        <v>0</v>
      </c>
      <c r="F449" s="20" t="s">
        <v>9</v>
      </c>
      <c r="H449" s="24"/>
      <c r="I449" s="84"/>
    </row>
    <row r="450" spans="1:9" s="33" customFormat="1">
      <c r="A450" s="20" t="s">
        <v>30</v>
      </c>
      <c r="B450" s="30" t="s">
        <v>901</v>
      </c>
      <c r="C450" s="37" t="s">
        <v>902</v>
      </c>
      <c r="D450" s="31">
        <v>0</v>
      </c>
      <c r="E450" s="32">
        <f>SUM(E451:E452)</f>
        <v>0</v>
      </c>
      <c r="F450" s="20" t="s">
        <v>9</v>
      </c>
      <c r="H450" s="24"/>
      <c r="I450" s="84"/>
    </row>
    <row r="451" spans="1:9" s="33" customFormat="1">
      <c r="A451" s="20" t="s">
        <v>30</v>
      </c>
      <c r="B451" s="34" t="s">
        <v>903</v>
      </c>
      <c r="C451" s="36" t="s">
        <v>904</v>
      </c>
      <c r="D451" s="35">
        <v>0</v>
      </c>
      <c r="E451" s="32">
        <f>D451</f>
        <v>0</v>
      </c>
      <c r="F451" s="20" t="s">
        <v>9</v>
      </c>
      <c r="H451" s="24"/>
      <c r="I451" s="84"/>
    </row>
    <row r="452" spans="1:9" s="33" customFormat="1">
      <c r="A452" s="20" t="s">
        <v>30</v>
      </c>
      <c r="B452" s="34" t="s">
        <v>905</v>
      </c>
      <c r="C452" s="36" t="s">
        <v>906</v>
      </c>
      <c r="D452" s="35">
        <v>0</v>
      </c>
      <c r="E452" s="32">
        <f>D452</f>
        <v>0</v>
      </c>
      <c r="F452" s="20" t="s">
        <v>9</v>
      </c>
      <c r="H452" s="24"/>
      <c r="I452" s="84"/>
    </row>
    <row r="453" spans="1:9" s="33" customFormat="1">
      <c r="A453" s="20"/>
      <c r="B453" s="30" t="s">
        <v>907</v>
      </c>
      <c r="C453" s="37" t="s">
        <v>908</v>
      </c>
      <c r="D453" s="31">
        <v>0</v>
      </c>
      <c r="E453" s="32">
        <f>E454+E455+SUM(E459:E463)</f>
        <v>0</v>
      </c>
      <c r="F453" s="20" t="s">
        <v>9</v>
      </c>
      <c r="H453" s="24"/>
      <c r="I453" s="84"/>
    </row>
    <row r="454" spans="1:9" s="33" customFormat="1">
      <c r="A454" s="20" t="s">
        <v>100</v>
      </c>
      <c r="B454" s="34" t="s">
        <v>909</v>
      </c>
      <c r="C454" s="36" t="s">
        <v>910</v>
      </c>
      <c r="D454" s="35">
        <v>0</v>
      </c>
      <c r="E454" s="32">
        <f>D454</f>
        <v>0</v>
      </c>
      <c r="F454" s="20" t="s">
        <v>9</v>
      </c>
      <c r="H454" s="24"/>
      <c r="I454" s="84"/>
    </row>
    <row r="455" spans="1:9" s="33" customFormat="1">
      <c r="A455" s="20"/>
      <c r="B455" s="34" t="s">
        <v>911</v>
      </c>
      <c r="C455" s="36" t="s">
        <v>912</v>
      </c>
      <c r="D455" s="35">
        <v>0</v>
      </c>
      <c r="E455" s="32">
        <f>SUM(E456:E458)</f>
        <v>0</v>
      </c>
      <c r="F455" s="20" t="s">
        <v>9</v>
      </c>
      <c r="H455" s="24"/>
      <c r="I455" s="84"/>
    </row>
    <row r="456" spans="1:9" s="33" customFormat="1">
      <c r="A456" s="20"/>
      <c r="B456" s="30" t="s">
        <v>913</v>
      </c>
      <c r="C456" s="37" t="s">
        <v>914</v>
      </c>
      <c r="D456" s="31">
        <v>0</v>
      </c>
      <c r="E456" s="32">
        <f t="shared" ref="E456:E462" si="18">D456</f>
        <v>0</v>
      </c>
      <c r="F456" s="20" t="s">
        <v>9</v>
      </c>
      <c r="H456" s="24"/>
      <c r="I456" s="84"/>
    </row>
    <row r="457" spans="1:9" s="33" customFormat="1">
      <c r="A457" s="20"/>
      <c r="B457" s="30" t="s">
        <v>915</v>
      </c>
      <c r="C457" s="37" t="s">
        <v>916</v>
      </c>
      <c r="D457" s="31">
        <v>0</v>
      </c>
      <c r="E457" s="32">
        <f t="shared" si="18"/>
        <v>0</v>
      </c>
      <c r="F457" s="20" t="s">
        <v>9</v>
      </c>
      <c r="H457" s="24"/>
      <c r="I457" s="84"/>
    </row>
    <row r="458" spans="1:9" s="33" customFormat="1">
      <c r="A458" s="20"/>
      <c r="B458" s="30" t="s">
        <v>917</v>
      </c>
      <c r="C458" s="37" t="s">
        <v>918</v>
      </c>
      <c r="D458" s="31">
        <v>0</v>
      </c>
      <c r="E458" s="32">
        <f t="shared" si="18"/>
        <v>0</v>
      </c>
      <c r="F458" s="20" t="s">
        <v>9</v>
      </c>
      <c r="H458" s="24"/>
      <c r="I458" s="84"/>
    </row>
    <row r="459" spans="1:9" s="33" customFormat="1">
      <c r="A459" s="20"/>
      <c r="B459" s="34" t="s">
        <v>919</v>
      </c>
      <c r="C459" s="36" t="s">
        <v>920</v>
      </c>
      <c r="D459" s="35">
        <v>0</v>
      </c>
      <c r="E459" s="32">
        <f t="shared" si="18"/>
        <v>0</v>
      </c>
      <c r="F459" s="20" t="s">
        <v>9</v>
      </c>
      <c r="H459" s="24"/>
      <c r="I459" s="84"/>
    </row>
    <row r="460" spans="1:9" s="33" customFormat="1">
      <c r="A460" s="20"/>
      <c r="B460" s="34" t="s">
        <v>921</v>
      </c>
      <c r="C460" s="36" t="s">
        <v>922</v>
      </c>
      <c r="D460" s="35">
        <v>0</v>
      </c>
      <c r="E460" s="32">
        <f t="shared" si="18"/>
        <v>0</v>
      </c>
      <c r="F460" s="20" t="s">
        <v>9</v>
      </c>
      <c r="H460" s="24"/>
      <c r="I460" s="84"/>
    </row>
    <row r="461" spans="1:9" s="33" customFormat="1">
      <c r="A461" s="20"/>
      <c r="B461" s="34" t="s">
        <v>923</v>
      </c>
      <c r="C461" s="36" t="s">
        <v>924</v>
      </c>
      <c r="D461" s="35">
        <v>0</v>
      </c>
      <c r="E461" s="32">
        <f t="shared" si="18"/>
        <v>0</v>
      </c>
      <c r="F461" s="20" t="s">
        <v>9</v>
      </c>
      <c r="H461" s="24"/>
      <c r="I461" s="84"/>
    </row>
    <row r="462" spans="1:9" s="33" customFormat="1">
      <c r="A462" s="20"/>
      <c r="B462" s="34" t="s">
        <v>925</v>
      </c>
      <c r="C462" s="36" t="s">
        <v>926</v>
      </c>
      <c r="D462" s="35">
        <v>0</v>
      </c>
      <c r="E462" s="32">
        <f t="shared" si="18"/>
        <v>0</v>
      </c>
      <c r="F462" s="20" t="s">
        <v>9</v>
      </c>
      <c r="H462" s="24"/>
      <c r="I462" s="84"/>
    </row>
    <row r="463" spans="1:9" s="33" customFormat="1">
      <c r="A463" s="20"/>
      <c r="B463" s="34" t="s">
        <v>927</v>
      </c>
      <c r="C463" s="36" t="s">
        <v>928</v>
      </c>
      <c r="D463" s="35">
        <v>0</v>
      </c>
      <c r="E463" s="32">
        <f>D463</f>
        <v>0</v>
      </c>
      <c r="F463" s="20" t="s">
        <v>9</v>
      </c>
      <c r="H463" s="24"/>
      <c r="I463" s="84"/>
    </row>
    <row r="464" spans="1:9" s="33" customFormat="1">
      <c r="A464" s="20"/>
      <c r="B464" s="30" t="s">
        <v>929</v>
      </c>
      <c r="C464" s="37" t="s">
        <v>930</v>
      </c>
      <c r="D464" s="31">
        <v>0</v>
      </c>
      <c r="E464" s="32">
        <f>SUM(E465:E466)</f>
        <v>0</v>
      </c>
      <c r="F464" s="20" t="s">
        <v>9</v>
      </c>
      <c r="H464" s="24"/>
      <c r="I464" s="84"/>
    </row>
    <row r="465" spans="1:9" s="33" customFormat="1">
      <c r="A465" s="20" t="s">
        <v>30</v>
      </c>
      <c r="B465" s="30" t="s">
        <v>931</v>
      </c>
      <c r="C465" s="37" t="s">
        <v>932</v>
      </c>
      <c r="D465" s="31">
        <v>0</v>
      </c>
      <c r="E465" s="32">
        <f>D465</f>
        <v>0</v>
      </c>
      <c r="F465" s="20" t="s">
        <v>9</v>
      </c>
      <c r="H465" s="24"/>
      <c r="I465" s="84"/>
    </row>
    <row r="466" spans="1:9" s="33" customFormat="1">
      <c r="A466" s="20"/>
      <c r="B466" s="30" t="s">
        <v>933</v>
      </c>
      <c r="C466" s="37" t="s">
        <v>934</v>
      </c>
      <c r="D466" s="31">
        <v>0</v>
      </c>
      <c r="E466" s="32">
        <f>SUM(E467:E473)</f>
        <v>0</v>
      </c>
      <c r="F466" s="20" t="s">
        <v>9</v>
      </c>
      <c r="H466" s="24"/>
      <c r="I466" s="84"/>
    </row>
    <row r="467" spans="1:9" s="33" customFormat="1">
      <c r="A467" s="20" t="s">
        <v>100</v>
      </c>
      <c r="B467" s="34" t="s">
        <v>935</v>
      </c>
      <c r="C467" s="36" t="s">
        <v>936</v>
      </c>
      <c r="D467" s="35">
        <v>0</v>
      </c>
      <c r="E467" s="32">
        <f t="shared" ref="E467:E474" si="19">D467</f>
        <v>0</v>
      </c>
      <c r="F467" s="20" t="s">
        <v>9</v>
      </c>
      <c r="H467" s="24"/>
      <c r="I467" s="84"/>
    </row>
    <row r="468" spans="1:9" s="33" customFormat="1">
      <c r="A468" s="20"/>
      <c r="B468" s="34" t="s">
        <v>937</v>
      </c>
      <c r="C468" s="36" t="s">
        <v>938</v>
      </c>
      <c r="D468" s="35">
        <v>0</v>
      </c>
      <c r="E468" s="32">
        <f t="shared" si="19"/>
        <v>0</v>
      </c>
      <c r="F468" s="20" t="s">
        <v>9</v>
      </c>
      <c r="H468" s="24"/>
      <c r="I468" s="84"/>
    </row>
    <row r="469" spans="1:9" s="33" customFormat="1">
      <c r="A469" s="20"/>
      <c r="B469" s="34" t="s">
        <v>939</v>
      </c>
      <c r="C469" s="36" t="s">
        <v>940</v>
      </c>
      <c r="D469" s="35">
        <v>0</v>
      </c>
      <c r="E469" s="32">
        <f t="shared" si="19"/>
        <v>0</v>
      </c>
      <c r="F469" s="20" t="s">
        <v>9</v>
      </c>
      <c r="H469" s="24"/>
      <c r="I469" s="84"/>
    </row>
    <row r="470" spans="1:9" s="33" customFormat="1">
      <c r="A470" s="20"/>
      <c r="B470" s="34" t="s">
        <v>941</v>
      </c>
      <c r="C470" s="36" t="s">
        <v>942</v>
      </c>
      <c r="D470" s="35">
        <v>0</v>
      </c>
      <c r="E470" s="32">
        <f t="shared" si="19"/>
        <v>0</v>
      </c>
      <c r="F470" s="20" t="s">
        <v>9</v>
      </c>
      <c r="H470" s="24"/>
      <c r="I470" s="84"/>
    </row>
    <row r="471" spans="1:9" s="33" customFormat="1">
      <c r="A471" s="20"/>
      <c r="B471" s="34" t="s">
        <v>943</v>
      </c>
      <c r="C471" s="36" t="s">
        <v>944</v>
      </c>
      <c r="D471" s="35">
        <v>0</v>
      </c>
      <c r="E471" s="32">
        <f t="shared" si="19"/>
        <v>0</v>
      </c>
      <c r="F471" s="20" t="s">
        <v>9</v>
      </c>
      <c r="H471" s="24"/>
      <c r="I471" s="84"/>
    </row>
    <row r="472" spans="1:9" s="33" customFormat="1">
      <c r="A472" s="20"/>
      <c r="B472" s="34" t="s">
        <v>945</v>
      </c>
      <c r="C472" s="36" t="s">
        <v>946</v>
      </c>
      <c r="D472" s="35">
        <v>0</v>
      </c>
      <c r="E472" s="32">
        <f t="shared" si="19"/>
        <v>0</v>
      </c>
      <c r="F472" s="20" t="s">
        <v>9</v>
      </c>
      <c r="H472" s="24"/>
      <c r="I472" s="84"/>
    </row>
    <row r="473" spans="1:9" s="33" customFormat="1">
      <c r="A473" s="20"/>
      <c r="B473" s="34" t="s">
        <v>947</v>
      </c>
      <c r="C473" s="36" t="s">
        <v>948</v>
      </c>
      <c r="D473" s="35">
        <v>0</v>
      </c>
      <c r="E473" s="32">
        <f t="shared" si="19"/>
        <v>0</v>
      </c>
      <c r="F473" s="20" t="s">
        <v>9</v>
      </c>
      <c r="H473" s="24"/>
      <c r="I473" s="84"/>
    </row>
    <row r="474" spans="1:9" s="33" customFormat="1">
      <c r="A474" s="20"/>
      <c r="B474" s="30" t="s">
        <v>949</v>
      </c>
      <c r="C474" s="37" t="s">
        <v>950</v>
      </c>
      <c r="D474" s="31">
        <v>0</v>
      </c>
      <c r="E474" s="32">
        <f t="shared" si="19"/>
        <v>0</v>
      </c>
      <c r="F474" s="20" t="s">
        <v>9</v>
      </c>
      <c r="H474" s="24"/>
      <c r="I474" s="84"/>
    </row>
    <row r="475" spans="1:9" s="33" customFormat="1">
      <c r="A475" s="20"/>
      <c r="B475" s="21" t="s">
        <v>951</v>
      </c>
      <c r="C475" s="50" t="s">
        <v>952</v>
      </c>
      <c r="D475" s="51">
        <v>0</v>
      </c>
      <c r="E475" s="68">
        <f>E419-E444</f>
        <v>0</v>
      </c>
      <c r="F475" s="49" t="s">
        <v>745</v>
      </c>
      <c r="H475" s="24"/>
      <c r="I475" s="84"/>
    </row>
    <row r="476" spans="1:9" s="33" customFormat="1">
      <c r="A476" s="20"/>
      <c r="B476" s="21" t="s">
        <v>953</v>
      </c>
      <c r="C476" s="50" t="s">
        <v>954</v>
      </c>
      <c r="D476" s="51">
        <v>0</v>
      </c>
      <c r="E476" s="68">
        <f>E113-E394+E413+E417+E475</f>
        <v>6042</v>
      </c>
      <c r="F476" s="49" t="s">
        <v>745</v>
      </c>
      <c r="H476" s="24"/>
      <c r="I476" s="84"/>
    </row>
    <row r="477" spans="1:9" s="33" customFormat="1">
      <c r="A477" s="20"/>
      <c r="B477" s="21"/>
      <c r="C477" s="50" t="s">
        <v>955</v>
      </c>
      <c r="D477" s="51">
        <v>0</v>
      </c>
      <c r="E477" s="32">
        <f>D477</f>
        <v>0</v>
      </c>
      <c r="F477" s="20" t="s">
        <v>9</v>
      </c>
      <c r="H477" s="24"/>
      <c r="I477" s="84"/>
    </row>
    <row r="478" spans="1:9" s="33" customFormat="1">
      <c r="A478" s="20"/>
      <c r="B478" s="21" t="s">
        <v>956</v>
      </c>
      <c r="C478" s="50" t="s">
        <v>957</v>
      </c>
      <c r="D478" s="51">
        <v>0</v>
      </c>
      <c r="E478" s="23">
        <f>SUM(E479:E482)</f>
        <v>5962</v>
      </c>
      <c r="F478" s="20" t="s">
        <v>9</v>
      </c>
      <c r="H478" s="24"/>
      <c r="I478" s="84"/>
    </row>
    <row r="479" spans="1:9" s="33" customFormat="1">
      <c r="A479" s="58"/>
      <c r="B479" s="26" t="s">
        <v>958</v>
      </c>
      <c r="C479" s="53" t="s">
        <v>959</v>
      </c>
      <c r="D479" s="27">
        <v>5664</v>
      </c>
      <c r="E479" s="32">
        <f>D479</f>
        <v>5664</v>
      </c>
      <c r="F479" s="20" t="s">
        <v>9</v>
      </c>
      <c r="H479" s="24"/>
      <c r="I479" s="84"/>
    </row>
    <row r="480" spans="1:9" s="33" customFormat="1">
      <c r="A480" s="58"/>
      <c r="B480" s="26" t="s">
        <v>960</v>
      </c>
      <c r="C480" s="53" t="s">
        <v>961</v>
      </c>
      <c r="D480" s="27">
        <v>57</v>
      </c>
      <c r="E480" s="32">
        <f>D480</f>
        <v>57</v>
      </c>
      <c r="F480" s="20" t="s">
        <v>9</v>
      </c>
      <c r="H480" s="24"/>
      <c r="I480" s="84"/>
    </row>
    <row r="481" spans="1:9" s="33" customFormat="1">
      <c r="A481" s="58"/>
      <c r="B481" s="26" t="s">
        <v>962</v>
      </c>
      <c r="C481" s="53" t="s">
        <v>963</v>
      </c>
      <c r="D481" s="27">
        <v>238</v>
      </c>
      <c r="E481" s="32">
        <f>D481</f>
        <v>238</v>
      </c>
      <c r="F481" s="20" t="s">
        <v>9</v>
      </c>
      <c r="H481" s="24"/>
      <c r="I481" s="84"/>
    </row>
    <row r="482" spans="1:9" s="33" customFormat="1">
      <c r="A482" s="58"/>
      <c r="B482" s="26" t="s">
        <v>964</v>
      </c>
      <c r="C482" s="53" t="s">
        <v>965</v>
      </c>
      <c r="D482" s="27">
        <v>3</v>
      </c>
      <c r="E482" s="32">
        <f>D482</f>
        <v>3</v>
      </c>
      <c r="F482" s="20" t="s">
        <v>9</v>
      </c>
      <c r="H482" s="24"/>
      <c r="I482" s="84"/>
    </row>
    <row r="483" spans="1:9" s="33" customFormat="1">
      <c r="A483" s="20"/>
      <c r="B483" s="21" t="s">
        <v>966</v>
      </c>
      <c r="C483" s="50" t="s">
        <v>967</v>
      </c>
      <c r="D483" s="51">
        <v>0</v>
      </c>
      <c r="E483" s="23">
        <f>SUM(E484:E485)</f>
        <v>76</v>
      </c>
      <c r="F483" s="20" t="s">
        <v>9</v>
      </c>
      <c r="H483" s="24"/>
      <c r="I483" s="84"/>
    </row>
    <row r="484" spans="1:9" s="33" customFormat="1">
      <c r="A484" s="20"/>
      <c r="B484" s="26" t="s">
        <v>968</v>
      </c>
      <c r="C484" s="53" t="s">
        <v>969</v>
      </c>
      <c r="D484" s="27">
        <v>75</v>
      </c>
      <c r="E484" s="32">
        <f>D484</f>
        <v>75</v>
      </c>
      <c r="F484" s="20" t="s">
        <v>9</v>
      </c>
      <c r="H484" s="24"/>
      <c r="I484" s="84"/>
    </row>
    <row r="485" spans="1:9" s="33" customFormat="1">
      <c r="A485" s="20"/>
      <c r="B485" s="26" t="s">
        <v>970</v>
      </c>
      <c r="C485" s="53" t="s">
        <v>971</v>
      </c>
      <c r="D485" s="27">
        <v>1</v>
      </c>
      <c r="E485" s="32">
        <f>D485</f>
        <v>1</v>
      </c>
      <c r="F485" s="20" t="s">
        <v>9</v>
      </c>
      <c r="H485" s="24"/>
      <c r="I485" s="84"/>
    </row>
    <row r="486" spans="1:9" s="33" customFormat="1">
      <c r="A486" s="20"/>
      <c r="B486" s="21" t="s">
        <v>972</v>
      </c>
      <c r="C486" s="50" t="s">
        <v>973</v>
      </c>
      <c r="D486" s="51">
        <v>0</v>
      </c>
      <c r="E486" s="32">
        <f>D486</f>
        <v>0</v>
      </c>
      <c r="F486" s="20" t="s">
        <v>9</v>
      </c>
      <c r="H486" s="24"/>
      <c r="I486" s="84"/>
    </row>
    <row r="487" spans="1:9" s="33" customFormat="1">
      <c r="A487" s="20"/>
      <c r="B487" s="21" t="s">
        <v>974</v>
      </c>
      <c r="C487" s="50" t="s">
        <v>975</v>
      </c>
      <c r="D487" s="51">
        <v>0</v>
      </c>
      <c r="E487" s="23">
        <f>E478+E483+E486</f>
        <v>6038</v>
      </c>
      <c r="F487" s="20" t="s">
        <v>9</v>
      </c>
      <c r="H487" s="24"/>
      <c r="I487" s="84"/>
    </row>
    <row r="488" spans="1:9" s="33" customFormat="1" ht="15.5" thickBot="1">
      <c r="A488" s="69"/>
      <c r="B488" s="70" t="s">
        <v>976</v>
      </c>
      <c r="C488" s="71" t="s">
        <v>977</v>
      </c>
      <c r="D488" s="72">
        <v>0</v>
      </c>
      <c r="E488" s="73">
        <f>E476-E487</f>
        <v>4</v>
      </c>
      <c r="F488" s="74" t="s">
        <v>745</v>
      </c>
      <c r="H488" s="24"/>
      <c r="I488" s="84"/>
    </row>
    <row r="489" spans="1:9" s="78" customFormat="1">
      <c r="A489" s="13"/>
      <c r="B489" s="75"/>
      <c r="C489" s="76"/>
      <c r="D489" s="77"/>
      <c r="E489" s="76"/>
      <c r="H489" s="24"/>
      <c r="I489" s="85"/>
    </row>
    <row r="490" spans="1:9" s="78" customFormat="1">
      <c r="A490" s="13"/>
      <c r="B490" s="75"/>
      <c r="C490" s="76"/>
      <c r="D490" s="77"/>
      <c r="E490" s="76"/>
      <c r="F490" s="79"/>
      <c r="H490" s="24"/>
    </row>
    <row r="491" spans="1:9" s="78" customFormat="1">
      <c r="A491" s="13"/>
      <c r="B491" s="75"/>
      <c r="C491" s="76"/>
      <c r="D491" s="77"/>
      <c r="E491" s="80"/>
      <c r="F491" s="81"/>
      <c r="G491" s="81"/>
      <c r="H491" s="82"/>
    </row>
    <row r="492" spans="1:9" s="78" customFormat="1">
      <c r="A492" s="13"/>
      <c r="B492" s="75"/>
      <c r="C492" s="76"/>
      <c r="D492" s="77"/>
      <c r="E492" s="80"/>
      <c r="F492" s="79"/>
      <c r="G492" s="79"/>
      <c r="H492" s="82"/>
    </row>
    <row r="493" spans="1:9" s="78" customFormat="1">
      <c r="A493" s="13"/>
      <c r="B493" s="75"/>
      <c r="C493" s="76"/>
      <c r="D493" s="77"/>
      <c r="E493" s="80"/>
      <c r="F493" s="81"/>
      <c r="G493" s="79"/>
      <c r="H493" s="82"/>
    </row>
    <row r="494" spans="1:9" s="78" customFormat="1">
      <c r="A494" s="13"/>
      <c r="B494" s="75"/>
      <c r="C494" s="76"/>
      <c r="D494" s="77"/>
      <c r="E494" s="76"/>
    </row>
    <row r="495" spans="1:9" s="78" customFormat="1">
      <c r="A495" s="13"/>
      <c r="B495" s="75"/>
      <c r="C495" s="76"/>
      <c r="D495" s="77"/>
      <c r="E495" s="76"/>
    </row>
    <row r="496" spans="1:9" s="78" customFormat="1">
      <c r="A496" s="13"/>
      <c r="B496" s="75"/>
      <c r="C496" s="76"/>
      <c r="D496" s="77"/>
      <c r="E496" s="76"/>
    </row>
    <row r="497" spans="2:5">
      <c r="B497" s="75"/>
      <c r="C497" s="76"/>
      <c r="D497" s="77"/>
      <c r="E497" s="76"/>
    </row>
    <row r="498" spans="2:5">
      <c r="B498" s="75"/>
      <c r="C498" s="76"/>
      <c r="D498" s="77"/>
      <c r="E498" s="76"/>
    </row>
    <row r="499" spans="2:5">
      <c r="B499" s="75"/>
      <c r="C499" s="76"/>
      <c r="D499" s="77"/>
      <c r="E499" s="76"/>
    </row>
    <row r="500" spans="2:5">
      <c r="B500" s="75"/>
      <c r="C500" s="76"/>
      <c r="D500" s="77"/>
      <c r="E500" s="76"/>
    </row>
    <row r="501" spans="2:5">
      <c r="B501" s="75"/>
      <c r="C501" s="76"/>
      <c r="D501" s="77"/>
      <c r="E501" s="76"/>
    </row>
    <row r="502" spans="2:5">
      <c r="B502" s="75"/>
      <c r="C502" s="76"/>
      <c r="D502" s="77"/>
      <c r="E502" s="76"/>
    </row>
    <row r="503" spans="2:5">
      <c r="B503" s="75"/>
      <c r="C503" s="76"/>
      <c r="D503" s="77"/>
      <c r="E503" s="76"/>
    </row>
    <row r="504" spans="2:5">
      <c r="B504" s="75"/>
      <c r="C504" s="76"/>
      <c r="D504" s="77"/>
      <c r="E504" s="76"/>
    </row>
    <row r="505" spans="2:5">
      <c r="B505" s="75"/>
      <c r="C505" s="76"/>
      <c r="D505" s="77"/>
      <c r="E505" s="76"/>
    </row>
    <row r="506" spans="2:5">
      <c r="B506" s="75"/>
      <c r="C506" s="76"/>
      <c r="D506" s="77"/>
      <c r="E506" s="76"/>
    </row>
    <row r="507" spans="2:5">
      <c r="B507" s="75"/>
      <c r="C507" s="76"/>
      <c r="D507" s="77"/>
      <c r="E507" s="76"/>
    </row>
    <row r="508" spans="2:5">
      <c r="B508" s="75"/>
      <c r="C508" s="76"/>
      <c r="D508" s="77"/>
      <c r="E508" s="76"/>
    </row>
    <row r="509" spans="2:5">
      <c r="B509" s="75"/>
      <c r="C509" s="76"/>
      <c r="D509" s="77"/>
      <c r="E509" s="76"/>
    </row>
    <row r="510" spans="2:5">
      <c r="B510" s="75"/>
      <c r="C510" s="76"/>
      <c r="D510" s="77"/>
      <c r="E510" s="76"/>
    </row>
    <row r="511" spans="2:5">
      <c r="B511" s="75"/>
      <c r="C511" s="76"/>
      <c r="D511" s="77"/>
      <c r="E511" s="76"/>
    </row>
    <row r="512" spans="2:5">
      <c r="B512" s="75"/>
      <c r="C512" s="76"/>
      <c r="D512" s="77"/>
      <c r="E512" s="76"/>
    </row>
    <row r="513" spans="2:5">
      <c r="B513" s="75"/>
      <c r="C513" s="76"/>
      <c r="D513" s="77"/>
      <c r="E513" s="76"/>
    </row>
    <row r="514" spans="2:5">
      <c r="B514" s="75"/>
      <c r="C514" s="76"/>
      <c r="D514" s="77"/>
      <c r="E514" s="76"/>
    </row>
    <row r="515" spans="2:5">
      <c r="B515" s="75"/>
      <c r="C515" s="76"/>
      <c r="D515" s="77"/>
      <c r="E515" s="76"/>
    </row>
    <row r="516" spans="2:5">
      <c r="B516" s="75"/>
      <c r="C516" s="76"/>
      <c r="D516" s="77"/>
      <c r="E516" s="76"/>
    </row>
    <row r="517" spans="2:5">
      <c r="B517" s="75"/>
      <c r="C517" s="76"/>
      <c r="D517" s="77"/>
      <c r="E517" s="76"/>
    </row>
    <row r="518" spans="2:5">
      <c r="B518" s="75"/>
      <c r="C518" s="76"/>
      <c r="D518" s="77"/>
      <c r="E518" s="76"/>
    </row>
    <row r="519" spans="2:5">
      <c r="B519" s="75"/>
      <c r="C519" s="76"/>
      <c r="D519" s="77"/>
      <c r="E519" s="76"/>
    </row>
    <row r="520" spans="2:5">
      <c r="B520" s="75"/>
      <c r="C520" s="76"/>
      <c r="D520" s="77"/>
      <c r="E520" s="76"/>
    </row>
    <row r="521" spans="2:5">
      <c r="B521" s="75"/>
      <c r="C521" s="76"/>
      <c r="D521" s="77"/>
      <c r="E521" s="76"/>
    </row>
    <row r="522" spans="2:5">
      <c r="B522" s="75"/>
      <c r="C522" s="76"/>
      <c r="D522" s="77"/>
      <c r="E522" s="76"/>
    </row>
    <row r="523" spans="2:5">
      <c r="B523" s="75"/>
      <c r="C523" s="76"/>
      <c r="D523" s="77"/>
      <c r="E523" s="76"/>
    </row>
    <row r="524" spans="2:5">
      <c r="B524" s="75"/>
      <c r="C524" s="76"/>
      <c r="D524" s="77"/>
      <c r="E524" s="76"/>
    </row>
    <row r="525" spans="2:5">
      <c r="B525" s="75"/>
      <c r="C525" s="76"/>
      <c r="D525" s="77"/>
      <c r="E525" s="76"/>
    </row>
    <row r="526" spans="2:5">
      <c r="B526" s="75"/>
      <c r="C526" s="76"/>
      <c r="D526" s="77"/>
      <c r="E526" s="76"/>
    </row>
    <row r="527" spans="2:5">
      <c r="B527" s="75"/>
      <c r="C527" s="76"/>
      <c r="D527" s="77"/>
      <c r="E527" s="76"/>
    </row>
    <row r="528" spans="2:5">
      <c r="B528" s="75"/>
      <c r="C528" s="76"/>
      <c r="D528" s="77"/>
      <c r="E528" s="76"/>
    </row>
    <row r="529" spans="2:5">
      <c r="B529" s="75"/>
      <c r="C529" s="76"/>
      <c r="D529" s="77"/>
      <c r="E529" s="76"/>
    </row>
    <row r="530" spans="2:5">
      <c r="B530" s="75"/>
      <c r="C530" s="76"/>
      <c r="D530" s="77"/>
      <c r="E530" s="76"/>
    </row>
    <row r="531" spans="2:5">
      <c r="B531" s="75"/>
      <c r="C531" s="76"/>
      <c r="D531" s="77"/>
      <c r="E531" s="76"/>
    </row>
    <row r="532" spans="2:5">
      <c r="B532" s="75"/>
      <c r="C532" s="76"/>
      <c r="D532" s="77"/>
      <c r="E532" s="76"/>
    </row>
    <row r="533" spans="2:5">
      <c r="B533" s="75"/>
      <c r="C533" s="76"/>
      <c r="D533" s="77"/>
      <c r="E533" s="76"/>
    </row>
    <row r="534" spans="2:5">
      <c r="B534" s="75"/>
      <c r="C534" s="76"/>
      <c r="D534" s="77"/>
      <c r="E534" s="76"/>
    </row>
    <row r="535" spans="2:5">
      <c r="B535" s="75"/>
      <c r="C535" s="76"/>
      <c r="D535" s="77"/>
      <c r="E535" s="76"/>
    </row>
    <row r="536" spans="2:5">
      <c r="B536" s="75"/>
      <c r="C536" s="76"/>
      <c r="D536" s="77"/>
      <c r="E536" s="76"/>
    </row>
    <row r="537" spans="2:5">
      <c r="B537" s="75"/>
      <c r="C537" s="76"/>
      <c r="D537" s="77"/>
      <c r="E537" s="76"/>
    </row>
    <row r="538" spans="2:5">
      <c r="B538" s="75"/>
      <c r="C538" s="76"/>
      <c r="D538" s="77"/>
      <c r="E538" s="76"/>
    </row>
    <row r="539" spans="2:5">
      <c r="B539" s="75"/>
      <c r="C539" s="76"/>
      <c r="D539" s="77"/>
      <c r="E539" s="76"/>
    </row>
    <row r="540" spans="2:5">
      <c r="B540" s="75"/>
      <c r="C540" s="76"/>
      <c r="D540" s="77"/>
      <c r="E540" s="76"/>
    </row>
    <row r="541" spans="2:5">
      <c r="B541" s="75"/>
      <c r="C541" s="76"/>
      <c r="D541" s="77"/>
      <c r="E541" s="76"/>
    </row>
    <row r="542" spans="2:5">
      <c r="B542" s="75"/>
      <c r="C542" s="76"/>
      <c r="D542" s="77"/>
      <c r="E542" s="76"/>
    </row>
    <row r="543" spans="2:5">
      <c r="B543" s="75"/>
      <c r="C543" s="76"/>
      <c r="D543" s="77"/>
      <c r="E543" s="76"/>
    </row>
    <row r="544" spans="2:5">
      <c r="B544" s="75"/>
      <c r="C544" s="76"/>
      <c r="D544" s="77"/>
      <c r="E544" s="76"/>
    </row>
    <row r="545" spans="2:5">
      <c r="B545" s="75"/>
      <c r="C545" s="76"/>
      <c r="D545" s="77"/>
      <c r="E545" s="76"/>
    </row>
    <row r="546" spans="2:5">
      <c r="B546" s="75"/>
      <c r="E546" s="76"/>
    </row>
    <row r="547" spans="2:5">
      <c r="B547" s="75"/>
      <c r="E547" s="76"/>
    </row>
    <row r="548" spans="2:5">
      <c r="B548" s="75"/>
      <c r="E548" s="76"/>
    </row>
    <row r="549" spans="2:5">
      <c r="B549" s="75"/>
      <c r="E549" s="76"/>
    </row>
    <row r="550" spans="2:5">
      <c r="B550" s="75"/>
      <c r="E550" s="76"/>
    </row>
    <row r="551" spans="2:5">
      <c r="B551" s="75"/>
      <c r="E551" s="76"/>
    </row>
    <row r="552" spans="2:5">
      <c r="B552" s="75"/>
      <c r="E552" s="76"/>
    </row>
    <row r="553" spans="2:5">
      <c r="B553" s="75"/>
      <c r="E553" s="76"/>
    </row>
    <row r="554" spans="2:5">
      <c r="B554" s="75"/>
      <c r="E554" s="76"/>
    </row>
    <row r="555" spans="2:5">
      <c r="B555" s="75"/>
      <c r="E555" s="76"/>
    </row>
    <row r="556" spans="2:5">
      <c r="B556" s="75"/>
      <c r="E556" s="76"/>
    </row>
    <row r="557" spans="2:5">
      <c r="B557" s="75"/>
      <c r="E557" s="76"/>
    </row>
    <row r="558" spans="2:5">
      <c r="B558" s="75"/>
      <c r="E558" s="76"/>
    </row>
    <row r="559" spans="2:5">
      <c r="B559" s="75"/>
      <c r="E559" s="76"/>
    </row>
    <row r="560" spans="2:5">
      <c r="B560" s="75"/>
      <c r="E560" s="76"/>
    </row>
    <row r="561" spans="2:5">
      <c r="B561" s="75"/>
      <c r="E561" s="76"/>
    </row>
    <row r="562" spans="2:5">
      <c r="B562" s="75"/>
      <c r="E562" s="76"/>
    </row>
    <row r="563" spans="2:5">
      <c r="B563" s="75"/>
      <c r="E563" s="76"/>
    </row>
    <row r="564" spans="2:5">
      <c r="B564" s="75"/>
      <c r="E564" s="76"/>
    </row>
    <row r="565" spans="2:5">
      <c r="B565" s="75"/>
      <c r="E565" s="76"/>
    </row>
    <row r="566" spans="2:5">
      <c r="B566" s="75"/>
      <c r="E566" s="76"/>
    </row>
    <row r="567" spans="2:5">
      <c r="B567" s="75"/>
      <c r="E567" s="76"/>
    </row>
    <row r="568" spans="2:5">
      <c r="B568" s="75"/>
      <c r="E568" s="76"/>
    </row>
    <row r="569" spans="2:5">
      <c r="B569" s="75"/>
      <c r="E569" s="76"/>
    </row>
    <row r="570" spans="2:5">
      <c r="B570" s="75"/>
      <c r="E570" s="76"/>
    </row>
    <row r="571" spans="2:5">
      <c r="B571" s="75"/>
      <c r="E571" s="76"/>
    </row>
    <row r="572" spans="2:5">
      <c r="B572" s="75"/>
      <c r="E572" s="76"/>
    </row>
    <row r="573" spans="2:5">
      <c r="B573" s="75"/>
      <c r="E573" s="76"/>
    </row>
    <row r="574" spans="2:5">
      <c r="B574" s="75"/>
      <c r="E574" s="76"/>
    </row>
    <row r="575" spans="2:5">
      <c r="B575" s="75"/>
      <c r="E575" s="76"/>
    </row>
    <row r="576" spans="2:5">
      <c r="B576" s="75"/>
      <c r="E576" s="76"/>
    </row>
    <row r="577" spans="2:5">
      <c r="B577" s="75"/>
      <c r="E577" s="76"/>
    </row>
    <row r="578" spans="2:5">
      <c r="B578" s="75"/>
      <c r="E578" s="76"/>
    </row>
    <row r="579" spans="2:5">
      <c r="B579" s="75"/>
      <c r="E579" s="76"/>
    </row>
    <row r="580" spans="2:5">
      <c r="B580" s="75"/>
      <c r="E580" s="76"/>
    </row>
    <row r="581" spans="2:5">
      <c r="B581" s="75"/>
      <c r="E581" s="76"/>
    </row>
    <row r="582" spans="2:5">
      <c r="B582" s="75"/>
      <c r="E582" s="76"/>
    </row>
    <row r="583" spans="2:5">
      <c r="B583" s="75"/>
      <c r="E583" s="76"/>
    </row>
    <row r="584" spans="2:5">
      <c r="B584" s="75"/>
      <c r="E584" s="76"/>
    </row>
    <row r="585" spans="2:5">
      <c r="B585" s="75"/>
      <c r="E585" s="76"/>
    </row>
    <row r="586" spans="2:5">
      <c r="B586" s="75"/>
      <c r="E586" s="76"/>
    </row>
    <row r="587" spans="2:5">
      <c r="B587" s="75"/>
      <c r="E587" s="76"/>
    </row>
    <row r="588" spans="2:5">
      <c r="B588" s="75"/>
      <c r="E588" s="76"/>
    </row>
    <row r="589" spans="2:5">
      <c r="B589" s="75"/>
      <c r="E589" s="76"/>
    </row>
    <row r="590" spans="2:5">
      <c r="B590" s="75"/>
      <c r="E590" s="76"/>
    </row>
    <row r="591" spans="2:5">
      <c r="B591" s="75"/>
      <c r="E591" s="76"/>
    </row>
    <row r="592" spans="2:5">
      <c r="B592" s="75"/>
      <c r="E592" s="76"/>
    </row>
    <row r="593" spans="5:5">
      <c r="E593" s="76"/>
    </row>
    <row r="594" spans="5:5">
      <c r="E594" s="76"/>
    </row>
    <row r="595" spans="5:5">
      <c r="E595" s="76"/>
    </row>
    <row r="596" spans="5:5">
      <c r="E596" s="76"/>
    </row>
    <row r="597" spans="5:5">
      <c r="E597" s="76"/>
    </row>
    <row r="598" spans="5:5">
      <c r="E598" s="76"/>
    </row>
    <row r="599" spans="5:5">
      <c r="E599" s="76"/>
    </row>
    <row r="600" spans="5:5">
      <c r="E600" s="76"/>
    </row>
    <row r="601" spans="5:5">
      <c r="E601" s="76"/>
    </row>
    <row r="602" spans="5:5">
      <c r="E602" s="76"/>
    </row>
    <row r="603" spans="5:5">
      <c r="E603" s="76"/>
    </row>
    <row r="604" spans="5:5">
      <c r="E604" s="76"/>
    </row>
    <row r="605" spans="5:5">
      <c r="E605" s="76"/>
    </row>
    <row r="606" spans="5:5">
      <c r="E606" s="76"/>
    </row>
    <row r="607" spans="5:5">
      <c r="E607" s="76"/>
    </row>
    <row r="608" spans="5:5">
      <c r="E608" s="76"/>
    </row>
    <row r="609" spans="5:5">
      <c r="E609" s="76"/>
    </row>
    <row r="610" spans="5:5">
      <c r="E610" s="76"/>
    </row>
    <row r="611" spans="5:5">
      <c r="E611" s="76"/>
    </row>
    <row r="612" spans="5:5">
      <c r="E612" s="76"/>
    </row>
    <row r="613" spans="5:5">
      <c r="E613" s="76"/>
    </row>
    <row r="614" spans="5:5">
      <c r="E614" s="76"/>
    </row>
    <row r="615" spans="5:5">
      <c r="E615" s="76"/>
    </row>
    <row r="616" spans="5:5">
      <c r="E616" s="76"/>
    </row>
    <row r="617" spans="5:5">
      <c r="E617" s="76"/>
    </row>
    <row r="618" spans="5:5">
      <c r="E618" s="76"/>
    </row>
    <row r="619" spans="5:5">
      <c r="E619" s="76"/>
    </row>
    <row r="620" spans="5:5">
      <c r="E620" s="76"/>
    </row>
    <row r="621" spans="5:5">
      <c r="E621" s="76"/>
    </row>
    <row r="622" spans="5:5">
      <c r="E622" s="76"/>
    </row>
    <row r="623" spans="5:5">
      <c r="E623" s="76"/>
    </row>
    <row r="624" spans="5:5">
      <c r="E624" s="76"/>
    </row>
    <row r="625" spans="5:5">
      <c r="E625" s="76"/>
    </row>
    <row r="626" spans="5:5">
      <c r="E626" s="76"/>
    </row>
    <row r="627" spans="5:5">
      <c r="E627" s="76"/>
    </row>
    <row r="628" spans="5:5">
      <c r="E628" s="76"/>
    </row>
    <row r="629" spans="5:5">
      <c r="E629" s="76"/>
    </row>
    <row r="630" spans="5:5">
      <c r="E630" s="76"/>
    </row>
    <row r="631" spans="5:5">
      <c r="E631" s="76"/>
    </row>
    <row r="632" spans="5:5">
      <c r="E632" s="76"/>
    </row>
    <row r="633" spans="5:5">
      <c r="E633" s="76"/>
    </row>
    <row r="634" spans="5:5">
      <c r="E634" s="76"/>
    </row>
    <row r="635" spans="5:5">
      <c r="E635" s="76"/>
    </row>
    <row r="636" spans="5:5">
      <c r="E636" s="76"/>
    </row>
    <row r="637" spans="5:5">
      <c r="E637" s="76"/>
    </row>
    <row r="638" spans="5:5">
      <c r="E638" s="76"/>
    </row>
    <row r="639" spans="5:5">
      <c r="E639" s="76"/>
    </row>
    <row r="640" spans="5:5">
      <c r="E640" s="76"/>
    </row>
    <row r="641" spans="5:5">
      <c r="E641" s="76"/>
    </row>
    <row r="642" spans="5:5">
      <c r="E642" s="76"/>
    </row>
    <row r="643" spans="5:5">
      <c r="E643" s="76"/>
    </row>
    <row r="644" spans="5:5">
      <c r="E644" s="76"/>
    </row>
    <row r="645" spans="5:5">
      <c r="E645" s="76"/>
    </row>
    <row r="646" spans="5:5">
      <c r="E646" s="76"/>
    </row>
    <row r="647" spans="5:5">
      <c r="E647" s="76"/>
    </row>
    <row r="648" spans="5:5">
      <c r="E648" s="76"/>
    </row>
    <row r="649" spans="5:5">
      <c r="E649" s="76"/>
    </row>
    <row r="650" spans="5:5">
      <c r="E650" s="76"/>
    </row>
    <row r="651" spans="5:5">
      <c r="E651" s="76"/>
    </row>
    <row r="652" spans="5:5">
      <c r="E652" s="76"/>
    </row>
    <row r="653" spans="5:5">
      <c r="E653" s="76"/>
    </row>
    <row r="654" spans="5:5">
      <c r="E654" s="76"/>
    </row>
    <row r="655" spans="5:5">
      <c r="E655" s="76"/>
    </row>
    <row r="656" spans="5:5">
      <c r="E656" s="76"/>
    </row>
    <row r="657" spans="5:5">
      <c r="E657" s="76"/>
    </row>
    <row r="658" spans="5:5">
      <c r="E658" s="76"/>
    </row>
    <row r="659" spans="5:5">
      <c r="E659" s="76"/>
    </row>
    <row r="660" spans="5:5">
      <c r="E660" s="76"/>
    </row>
    <row r="661" spans="5:5">
      <c r="E661" s="76"/>
    </row>
    <row r="662" spans="5:5">
      <c r="E662" s="76"/>
    </row>
    <row r="663" spans="5:5">
      <c r="E663" s="76"/>
    </row>
    <row r="664" spans="5:5">
      <c r="E664" s="76"/>
    </row>
    <row r="665" spans="5:5">
      <c r="E665" s="76"/>
    </row>
    <row r="666" spans="5:5">
      <c r="E666" s="76"/>
    </row>
    <row r="667" spans="5:5">
      <c r="E667" s="76"/>
    </row>
    <row r="668" spans="5:5">
      <c r="E668" s="76"/>
    </row>
    <row r="669" spans="5:5">
      <c r="E669" s="76"/>
    </row>
    <row r="670" spans="5:5">
      <c r="E670" s="76"/>
    </row>
    <row r="671" spans="5:5">
      <c r="E671" s="76"/>
    </row>
    <row r="672" spans="5:5">
      <c r="E672" s="76"/>
    </row>
    <row r="673" spans="5:5">
      <c r="E673" s="76"/>
    </row>
    <row r="674" spans="5:5">
      <c r="E674" s="76"/>
    </row>
    <row r="675" spans="5:5">
      <c r="E675" s="76"/>
    </row>
    <row r="676" spans="5:5">
      <c r="E676" s="76"/>
    </row>
    <row r="677" spans="5:5">
      <c r="E677" s="76"/>
    </row>
    <row r="678" spans="5:5">
      <c r="E678" s="76"/>
    </row>
    <row r="679" spans="5:5">
      <c r="E679" s="76"/>
    </row>
    <row r="680" spans="5:5">
      <c r="E680" s="76"/>
    </row>
    <row r="681" spans="5:5">
      <c r="E681" s="76"/>
    </row>
    <row r="682" spans="5:5">
      <c r="E682" s="76"/>
    </row>
    <row r="683" spans="5:5">
      <c r="E683" s="76"/>
    </row>
    <row r="684" spans="5:5">
      <c r="E684" s="76"/>
    </row>
    <row r="685" spans="5:5">
      <c r="E685" s="76"/>
    </row>
    <row r="686" spans="5:5">
      <c r="E686" s="76"/>
    </row>
    <row r="687" spans="5:5">
      <c r="E687" s="76"/>
    </row>
    <row r="688" spans="5:5">
      <c r="E688" s="76"/>
    </row>
    <row r="689" spans="5:5">
      <c r="E689" s="76"/>
    </row>
    <row r="690" spans="5:5">
      <c r="E690" s="76"/>
    </row>
    <row r="691" spans="5:5">
      <c r="E691" s="76"/>
    </row>
    <row r="692" spans="5:5">
      <c r="E692" s="76"/>
    </row>
    <row r="693" spans="5:5">
      <c r="E693" s="76"/>
    </row>
    <row r="694" spans="5:5">
      <c r="E694" s="76"/>
    </row>
    <row r="695" spans="5:5">
      <c r="E695" s="76"/>
    </row>
    <row r="696" spans="5:5">
      <c r="E696" s="76"/>
    </row>
    <row r="697" spans="5:5">
      <c r="E697" s="76"/>
    </row>
    <row r="698" spans="5:5">
      <c r="E698" s="76"/>
    </row>
    <row r="699" spans="5:5">
      <c r="E699" s="76"/>
    </row>
    <row r="700" spans="5:5">
      <c r="E700" s="76"/>
    </row>
    <row r="701" spans="5:5">
      <c r="E701" s="76"/>
    </row>
    <row r="702" spans="5:5">
      <c r="E702" s="76"/>
    </row>
    <row r="703" spans="5:5">
      <c r="E703" s="76"/>
    </row>
    <row r="704" spans="5:5">
      <c r="E704" s="76"/>
    </row>
    <row r="705" spans="5:5">
      <c r="E705" s="76"/>
    </row>
    <row r="706" spans="5:5">
      <c r="E706" s="76"/>
    </row>
    <row r="707" spans="5:5">
      <c r="E707" s="76"/>
    </row>
    <row r="708" spans="5:5">
      <c r="E708" s="76"/>
    </row>
    <row r="709" spans="5:5">
      <c r="E709" s="76"/>
    </row>
    <row r="710" spans="5:5">
      <c r="E710" s="76"/>
    </row>
    <row r="711" spans="5:5">
      <c r="E711" s="76"/>
    </row>
    <row r="712" spans="5:5">
      <c r="E712" s="76"/>
    </row>
    <row r="713" spans="5:5">
      <c r="E713" s="76"/>
    </row>
    <row r="714" spans="5:5">
      <c r="E714" s="76"/>
    </row>
    <row r="715" spans="5:5">
      <c r="E715" s="76"/>
    </row>
    <row r="716" spans="5:5">
      <c r="E716" s="76"/>
    </row>
    <row r="717" spans="5:5">
      <c r="E717" s="76"/>
    </row>
    <row r="718" spans="5:5">
      <c r="E718" s="76"/>
    </row>
    <row r="719" spans="5:5">
      <c r="E719" s="76"/>
    </row>
    <row r="720" spans="5:5">
      <c r="E720" s="76"/>
    </row>
    <row r="721" spans="5:5">
      <c r="E721" s="76"/>
    </row>
    <row r="722" spans="5:5">
      <c r="E722" s="76"/>
    </row>
    <row r="723" spans="5:5">
      <c r="E723" s="76"/>
    </row>
    <row r="724" spans="5:5">
      <c r="E724" s="76"/>
    </row>
    <row r="725" spans="5:5">
      <c r="E725" s="76"/>
    </row>
    <row r="726" spans="5:5">
      <c r="E726" s="76"/>
    </row>
    <row r="727" spans="5:5">
      <c r="E727" s="76"/>
    </row>
    <row r="728" spans="5:5">
      <c r="E728" s="76"/>
    </row>
    <row r="729" spans="5:5">
      <c r="E729" s="76"/>
    </row>
    <row r="730" spans="5:5">
      <c r="E730" s="76"/>
    </row>
    <row r="731" spans="5:5">
      <c r="E731" s="76"/>
    </row>
    <row r="732" spans="5:5">
      <c r="E732" s="76"/>
    </row>
    <row r="733" spans="5:5">
      <c r="E733" s="76"/>
    </row>
    <row r="734" spans="5:5">
      <c r="E734" s="76"/>
    </row>
    <row r="735" spans="5:5">
      <c r="E735" s="76"/>
    </row>
    <row r="736" spans="5:5">
      <c r="E736" s="76"/>
    </row>
    <row r="737" spans="5:5">
      <c r="E737" s="76"/>
    </row>
    <row r="738" spans="5:5">
      <c r="E738" s="76"/>
    </row>
    <row r="739" spans="5:5">
      <c r="E739" s="76"/>
    </row>
    <row r="740" spans="5:5">
      <c r="E740" s="76"/>
    </row>
    <row r="741" spans="5:5">
      <c r="E741" s="76"/>
    </row>
    <row r="742" spans="5:5">
      <c r="E742" s="76"/>
    </row>
    <row r="743" spans="5:5">
      <c r="E743" s="76"/>
    </row>
    <row r="744" spans="5:5">
      <c r="E744" s="76"/>
    </row>
    <row r="745" spans="5:5">
      <c r="E745" s="76"/>
    </row>
    <row r="746" spans="5:5">
      <c r="E746" s="76"/>
    </row>
    <row r="747" spans="5:5">
      <c r="E747" s="76"/>
    </row>
    <row r="748" spans="5:5">
      <c r="E748" s="76"/>
    </row>
    <row r="749" spans="5:5">
      <c r="E749" s="76"/>
    </row>
    <row r="750" spans="5:5">
      <c r="E750" s="76"/>
    </row>
    <row r="751" spans="5:5">
      <c r="E751" s="76"/>
    </row>
    <row r="752" spans="5:5">
      <c r="E752" s="76"/>
    </row>
    <row r="753" spans="5:5">
      <c r="E753" s="76"/>
    </row>
    <row r="754" spans="5:5">
      <c r="E754" s="76"/>
    </row>
    <row r="755" spans="5:5">
      <c r="E755" s="76"/>
    </row>
    <row r="756" spans="5:5">
      <c r="E756" s="76"/>
    </row>
    <row r="757" spans="5:5">
      <c r="E757" s="76"/>
    </row>
    <row r="758" spans="5:5">
      <c r="E758" s="76"/>
    </row>
    <row r="759" spans="5:5">
      <c r="E759" s="76"/>
    </row>
    <row r="760" spans="5:5">
      <c r="E760" s="76"/>
    </row>
    <row r="761" spans="5:5">
      <c r="E761" s="76"/>
    </row>
    <row r="762" spans="5:5">
      <c r="E762" s="76"/>
    </row>
    <row r="763" spans="5:5">
      <c r="E763" s="76"/>
    </row>
    <row r="764" spans="5:5">
      <c r="E764" s="76"/>
    </row>
    <row r="765" spans="5:5">
      <c r="E765" s="76"/>
    </row>
    <row r="766" spans="5:5">
      <c r="E766" s="76"/>
    </row>
    <row r="767" spans="5:5">
      <c r="E767" s="76"/>
    </row>
    <row r="768" spans="5:5">
      <c r="E768" s="76"/>
    </row>
    <row r="769" spans="5:5">
      <c r="E769" s="76"/>
    </row>
    <row r="770" spans="5:5">
      <c r="E770" s="76"/>
    </row>
    <row r="771" spans="5:5">
      <c r="E771" s="76"/>
    </row>
    <row r="772" spans="5:5">
      <c r="E772" s="76"/>
    </row>
    <row r="773" spans="5:5">
      <c r="E773" s="76"/>
    </row>
    <row r="774" spans="5:5">
      <c r="E774" s="76"/>
    </row>
    <row r="775" spans="5:5">
      <c r="E775" s="76"/>
    </row>
    <row r="776" spans="5:5">
      <c r="E776" s="76"/>
    </row>
    <row r="777" spans="5:5">
      <c r="E777" s="76"/>
    </row>
    <row r="778" spans="5:5">
      <c r="E778" s="76"/>
    </row>
    <row r="779" spans="5:5">
      <c r="E779" s="76"/>
    </row>
    <row r="780" spans="5:5">
      <c r="E780" s="76"/>
    </row>
    <row r="781" spans="5:5">
      <c r="E781" s="76"/>
    </row>
    <row r="782" spans="5:5">
      <c r="E782" s="76"/>
    </row>
    <row r="783" spans="5:5">
      <c r="E783" s="76"/>
    </row>
    <row r="784" spans="5:5">
      <c r="E784" s="76"/>
    </row>
    <row r="785" spans="5:5">
      <c r="E785" s="76"/>
    </row>
    <row r="786" spans="5:5">
      <c r="E786" s="76"/>
    </row>
    <row r="787" spans="5:5">
      <c r="E787" s="76"/>
    </row>
    <row r="788" spans="5:5">
      <c r="E788" s="76"/>
    </row>
    <row r="789" spans="5:5">
      <c r="E789" s="76"/>
    </row>
    <row r="790" spans="5:5">
      <c r="E790" s="76"/>
    </row>
    <row r="791" spans="5:5">
      <c r="E791" s="76"/>
    </row>
    <row r="792" spans="5:5">
      <c r="E792" s="76"/>
    </row>
    <row r="793" spans="5:5">
      <c r="E793" s="76"/>
    </row>
    <row r="794" spans="5:5">
      <c r="E794" s="76"/>
    </row>
    <row r="795" spans="5:5">
      <c r="E795" s="76"/>
    </row>
    <row r="796" spans="5:5">
      <c r="E796" s="76"/>
    </row>
    <row r="797" spans="5:5">
      <c r="E797" s="76"/>
    </row>
    <row r="798" spans="5:5">
      <c r="E798" s="76"/>
    </row>
    <row r="799" spans="5:5">
      <c r="E799" s="76"/>
    </row>
    <row r="800" spans="5:5">
      <c r="E800" s="76"/>
    </row>
    <row r="801" spans="5:5">
      <c r="E801" s="76"/>
    </row>
    <row r="802" spans="5:5">
      <c r="E802" s="76"/>
    </row>
    <row r="803" spans="5:5">
      <c r="E803" s="76"/>
    </row>
    <row r="804" spans="5:5">
      <c r="E804" s="76"/>
    </row>
    <row r="805" spans="5:5">
      <c r="E805" s="76"/>
    </row>
    <row r="806" spans="5:5">
      <c r="E806" s="76"/>
    </row>
    <row r="807" spans="5:5">
      <c r="E807" s="76"/>
    </row>
    <row r="808" spans="5:5">
      <c r="E808" s="76"/>
    </row>
    <row r="809" spans="5:5">
      <c r="E809" s="76"/>
    </row>
    <row r="810" spans="5:5">
      <c r="E810" s="76"/>
    </row>
    <row r="811" spans="5:5">
      <c r="E811" s="76"/>
    </row>
    <row r="812" spans="5:5">
      <c r="E812" s="76"/>
    </row>
    <row r="813" spans="5:5">
      <c r="E813" s="76"/>
    </row>
    <row r="814" spans="5:5">
      <c r="E814" s="76"/>
    </row>
    <row r="815" spans="5:5">
      <c r="E815" s="76"/>
    </row>
    <row r="816" spans="5:5">
      <c r="E816" s="76"/>
    </row>
    <row r="817" spans="5:5">
      <c r="E817" s="76"/>
    </row>
    <row r="818" spans="5:5">
      <c r="E818" s="76"/>
    </row>
    <row r="819" spans="5:5">
      <c r="E819" s="76"/>
    </row>
    <row r="820" spans="5:5">
      <c r="E820" s="76"/>
    </row>
    <row r="821" spans="5:5">
      <c r="E821" s="76"/>
    </row>
    <row r="822" spans="5:5">
      <c r="E822" s="76"/>
    </row>
    <row r="823" spans="5:5">
      <c r="E823" s="76"/>
    </row>
    <row r="824" spans="5:5">
      <c r="E824" s="76"/>
    </row>
    <row r="825" spans="5:5">
      <c r="E825" s="76"/>
    </row>
    <row r="977" spans="1:8" s="78" customFormat="1">
      <c r="A977" s="13"/>
      <c r="B977" s="13"/>
      <c r="C977" s="13"/>
      <c r="D977" s="83"/>
      <c r="E977" s="13"/>
    </row>
    <row r="978" spans="1:8" s="78" customFormat="1">
      <c r="A978" s="13"/>
      <c r="B978" s="13"/>
      <c r="C978" s="13"/>
      <c r="D978" s="83"/>
      <c r="E978" s="13"/>
    </row>
    <row r="979" spans="1:8" s="78" customFormat="1">
      <c r="A979" s="13"/>
      <c r="B979" s="13"/>
      <c r="C979" s="13"/>
      <c r="D979" s="83"/>
      <c r="E979" s="13"/>
    </row>
    <row r="980" spans="1:8" s="78" customFormat="1">
      <c r="A980" s="13"/>
      <c r="B980" s="13"/>
      <c r="C980" s="13"/>
      <c r="D980" s="83"/>
      <c r="E980" s="13"/>
    </row>
    <row r="981" spans="1:8" s="78" customFormat="1">
      <c r="A981" s="13"/>
      <c r="B981" s="13"/>
      <c r="C981" s="13"/>
      <c r="D981" s="83"/>
      <c r="E981" s="13"/>
    </row>
    <row r="982" spans="1:8" s="78" customFormat="1">
      <c r="A982" s="13"/>
      <c r="B982" s="13"/>
      <c r="C982" s="13"/>
      <c r="D982" s="83"/>
      <c r="E982" s="13"/>
    </row>
    <row r="983" spans="1:8" s="78" customFormat="1">
      <c r="A983" s="13"/>
      <c r="B983" s="13"/>
      <c r="C983" s="13"/>
      <c r="D983" s="83"/>
      <c r="E983" s="13"/>
    </row>
    <row r="984" spans="1:8">
      <c r="H984" s="78"/>
    </row>
    <row r="985" spans="1:8">
      <c r="H985" s="78"/>
    </row>
    <row r="986" spans="1:8">
      <c r="H986" s="78"/>
    </row>
    <row r="987" spans="1:8">
      <c r="H987" s="78"/>
    </row>
    <row r="988" spans="1:8">
      <c r="H988" s="78"/>
    </row>
  </sheetData>
  <printOptions horizontalCentered="1"/>
  <pageMargins left="0.59055118110236227" right="0.59055118110236227" top="0.59055118110236227" bottom="0.59055118110236227" header="0.19685039370078741" footer="0.19685039370078741"/>
  <pageSetup paperSize="9" scale="61" fitToHeight="95" orientation="portrait" r:id="rId1"/>
  <headerFooter alignWithMargins="0">
    <oddFooter>&amp;C&amp;"Tahoma,Normale Italic"&amp;10&amp;P / &amp;N</oddFooter>
  </headerFooter>
  <rowBreaks count="8" manualBreakCount="8">
    <brk id="77" max="5" man="1"/>
    <brk id="113" max="5" man="1"/>
    <brk id="217" max="5" man="1"/>
    <brk id="259" max="5" man="1"/>
    <brk id="311" max="5" man="1"/>
    <brk id="359" max="5" man="1"/>
    <brk id="413" max="5" man="1"/>
    <brk id="46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</vt:lpstr>
      <vt:lpstr>CE!Area_stampa</vt:lpstr>
      <vt:lpstr>CE!Titoli_stampa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v.caccetta.ragion</cp:lastModifiedBy>
  <dcterms:created xsi:type="dcterms:W3CDTF">2018-02-28T17:08:24Z</dcterms:created>
  <dcterms:modified xsi:type="dcterms:W3CDTF">2018-03-01T08:12:15Z</dcterms:modified>
</cp:coreProperties>
</file>